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45" windowWidth="10035" windowHeight="8910" tabRatio="888" firstSheet="2" activeTab="2"/>
  </bookViews>
  <sheets>
    <sheet name="расчет обеспеченности" sheetId="1" state="hidden" r:id="rId1"/>
    <sheet name="ввод жилья" sheetId="2" state="hidden" r:id="rId2"/>
    <sheet name="Тбилисское с_п" sheetId="3" r:id="rId3"/>
  </sheets>
  <definedNames>
    <definedName name="Excel_BuiltIn_Print_Area_2">#REF!</definedName>
    <definedName name="Excel_BuiltIn_Print_Titles_1_1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8">#REF!</definedName>
    <definedName name="_xlnm.Print_Area" localSheetId="2">'Тбилисское с_п'!$A$1:$G$134</definedName>
  </definedNames>
  <calcPr fullCalcOnLoad="1"/>
</workbook>
</file>

<file path=xl/sharedStrings.xml><?xml version="1.0" encoding="utf-8"?>
<sst xmlns="http://schemas.openxmlformats.org/spreadsheetml/2006/main" count="274" uniqueCount="143">
  <si>
    <t>Показатель, единица измерения</t>
  </si>
  <si>
    <t>Тбилисское</t>
  </si>
  <si>
    <t>Ванновское</t>
  </si>
  <si>
    <t>Ловлинское</t>
  </si>
  <si>
    <t>Геймановское</t>
  </si>
  <si>
    <t>Марьинское</t>
  </si>
  <si>
    <t>Песчаное</t>
  </si>
  <si>
    <t>в том числе:</t>
  </si>
  <si>
    <t>Производство основных видов сельскохозяйственной продукции</t>
  </si>
  <si>
    <t>Зерно и зернобобовые культуры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</si>
  <si>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</si>
  <si>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</si>
  <si>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</si>
  <si>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</si>
  <si>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</si>
  <si>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</si>
  <si>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</si>
  <si>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</si>
  <si>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</si>
  <si>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</si>
  <si>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Индикативный план на 2007 год</t>
  </si>
  <si>
    <t>факт 2005 год</t>
  </si>
  <si>
    <t>оценка 2006 год</t>
  </si>
  <si>
    <t>прогноз 2007 год</t>
  </si>
  <si>
    <t>кол-во мест в ДДУ</t>
  </si>
  <si>
    <t>кол-во детей дошкольного возраста</t>
  </si>
  <si>
    <t>обеспеченность на 1000 детей</t>
  </si>
  <si>
    <t>Алексее - Тенгинское</t>
  </si>
  <si>
    <t>Нововладмировское</t>
  </si>
  <si>
    <t>Индикативный план на 2008 год</t>
  </si>
  <si>
    <t>факт 2006 год</t>
  </si>
  <si>
    <t>оценка 2007 год</t>
  </si>
  <si>
    <t>прогноз 2008 год</t>
  </si>
  <si>
    <t>данные управления образованием</t>
  </si>
  <si>
    <t>данные, внесен. в индик. план.</t>
  </si>
  <si>
    <t>Индикативный план на 2010 год</t>
  </si>
  <si>
    <t>Факт 2008 год</t>
  </si>
  <si>
    <t>Оценка 2009 год</t>
  </si>
  <si>
    <t>Прогноз 2010 год</t>
  </si>
  <si>
    <t>Прогноз 2011 год</t>
  </si>
  <si>
    <t>Прогноз 2012 год</t>
  </si>
  <si>
    <t>Численность детей в  дошкольных  образовательных учреждениях,  чел.</t>
  </si>
  <si>
    <t>Итого по району</t>
  </si>
  <si>
    <t>Численность учащихся в  образовательных учреждениях,  чел.</t>
  </si>
  <si>
    <t>Ввод жилья,  кв. м</t>
  </si>
  <si>
    <t>2008            факт</t>
  </si>
  <si>
    <t>2009 оценка</t>
  </si>
  <si>
    <t>2010 прогноз</t>
  </si>
  <si>
    <t>2011 прогноз</t>
  </si>
  <si>
    <t>2012 прогноз</t>
  </si>
  <si>
    <t>11 мес.</t>
  </si>
  <si>
    <t>Объем продукции сельского хозяйства всех категорий хозяйств, млн. руб.</t>
  </si>
  <si>
    <t>в том числе в сельскохозяйственных организациях</t>
  </si>
  <si>
    <t>Численность поголовья сельскохозяйственных животных на конец года во всех категориях хозяйств</t>
  </si>
  <si>
    <t>в том числе в крестьянских (фермерских) хозяйствах и хозяйствах индивидуальных предпринимателей</t>
  </si>
  <si>
    <t>продукция животноводства, млн. руб. в действующих ценах</t>
  </si>
  <si>
    <t>Яйца - всего, млн. штук</t>
  </si>
  <si>
    <t>УТВЕРЖДЕН</t>
  </si>
  <si>
    <t>ПРИЛОЖЕНИЕ</t>
  </si>
  <si>
    <t>Улов рыбы в прудовых и других рыбоводных хозяйствах, тонн</t>
  </si>
  <si>
    <t>№ п/п</t>
  </si>
  <si>
    <t>Сельское хозяйство</t>
  </si>
  <si>
    <t>Картофель - всего, тыс.тонн</t>
  </si>
  <si>
    <t>Овощи - всего, тыс.тонн</t>
  </si>
  <si>
    <t>Плоды и ягоды - всего,  тыс.тонн</t>
  </si>
  <si>
    <t>Виноград - всего, тыс.тонн</t>
  </si>
  <si>
    <t>Мясо в живой массе, тыс.тонн</t>
  </si>
  <si>
    <t>Среднегодовая численность постоянного населения- всего,тыс.чел.</t>
  </si>
  <si>
    <t>Номинальная начисленная среднемесячная заработная плата, тыс.руб.</t>
  </si>
  <si>
    <t>Уровень регистрируемой безработницы, в % от численности трудоспособного населения в трудоспособном возрасте</t>
  </si>
  <si>
    <t>Прибыль прибыльных предприятий, млн.руб.</t>
  </si>
  <si>
    <t>Убыток предприятий, млн.руб.</t>
  </si>
  <si>
    <t>Сальдированный финансовый результат деятельности хозяйственного комплекса района (по полному кругу организаций), млн.руб.</t>
  </si>
  <si>
    <t>Объем отгруженных товаров собственного производства по полному кругу предприятий, млн.руб.</t>
  </si>
  <si>
    <t>Объем отгруженных товаров собственного производства по крупным и средним предприятиям,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</si>
  <si>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</si>
  <si>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</si>
  <si>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тонн</t>
  </si>
  <si>
    <t>Транспорт</t>
  </si>
  <si>
    <t>Объем услуг транспорта-всего, млн. руб.</t>
  </si>
  <si>
    <t>Рынки товаров и услуг</t>
  </si>
  <si>
    <t>Инвестиционная деятельность</t>
  </si>
  <si>
    <t>Объем инвестиций в основной капитал за счет всех источников финансирования, млн. руб.</t>
  </si>
  <si>
    <t>Объем инвестиций в основной капитал за счет всех источников финансирования по крупным и средним предприятием, млн.руб.</t>
  </si>
  <si>
    <t>х</t>
  </si>
  <si>
    <t>Ввод в эксплуатацию жилых домов - всего, тыс.кв.м. общей площади</t>
  </si>
  <si>
    <t>Социальная сфера</t>
  </si>
  <si>
    <t>Обеспеченность населения учреждениями социально-культурной сферы:</t>
  </si>
  <si>
    <t>Удельный вес населения, занимающегося спортом, %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</si>
  <si>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</si>
  <si>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</si>
  <si>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обеспеченность врачами, чел.на 10 тыс.населения</t>
  </si>
  <si>
    <t>средним медицинским персоналом, чел. на 10 тыс.населения</t>
  </si>
  <si>
    <t>Численность детей в дошкольных образовательных учреждениях, чел.</t>
  </si>
  <si>
    <t>Численность учащихся в общеобразовательных учреждениях, чел.</t>
  </si>
  <si>
    <t>Обеспеченность дошкольными образовательными учреждениями, мест на 1000 детей в возрасте 1-6 лет</t>
  </si>
  <si>
    <t>Количество мест в детских дошкольных учреждениях</t>
  </si>
  <si>
    <t>Количество групп альтернативных моделей дошкольного образования,ед.</t>
  </si>
  <si>
    <t xml:space="preserve">амбулаторно-поликлиническими учреждениями, посещений в смену на 10 тыс.населения ед. </t>
  </si>
  <si>
    <t>Промышленность</t>
  </si>
  <si>
    <t>Оборот розничной торговли по полному кругу организаций, млн.руб.</t>
  </si>
  <si>
    <t>Оборот общественного питания по полному кругу организаций, млн.руб.</t>
  </si>
  <si>
    <t>Объем платных услуг населению по полному кругу организаций, млн.руб.</t>
  </si>
  <si>
    <t>в т.ч. по крупным и средним предприятиям, млн.руб</t>
  </si>
  <si>
    <t>в % к предыдущему году св сопоставимых ценах</t>
  </si>
  <si>
    <t>в % к предыдущему году в сопоставимых ценах</t>
  </si>
  <si>
    <t>значение</t>
  </si>
  <si>
    <t>процент выполнения</t>
  </si>
  <si>
    <t>решением Совета</t>
  </si>
  <si>
    <t>Тбилисского сельского поселения</t>
  </si>
  <si>
    <t>Тбилисского района от</t>
  </si>
  <si>
    <t>Добыча полезных ископаемых (С), млн.руб.</t>
  </si>
  <si>
    <t>Обеспечение электрической энергией, газом и паром;кондиционирование воздуха, млн.руб.</t>
  </si>
  <si>
    <t>Водоснабжение; водоотведение, организация сбора и утилизации отходов, деятельность по ликвидации загрязнений, млн.руб.</t>
  </si>
  <si>
    <t>молоко жидкое обработанное, включая молоко для детского питания, тонн</t>
  </si>
  <si>
    <t>Сыр и продукты сырные и творог, тонн</t>
  </si>
  <si>
    <t>Сахар белый свекловичный или тростниковый и химически чистая сахароза в твердом состоянии без вкусоароматических или красящих добавок, тыс.тонн</t>
  </si>
  <si>
    <t>больничными койками, коек на 10 тыс.жителей</t>
  </si>
  <si>
    <t>Масла растительные, тыс.тонн</t>
  </si>
  <si>
    <t>факт за 1 квартал 2019 года</t>
  </si>
  <si>
    <t>численность занятых в экономике,чел</t>
  </si>
  <si>
    <t>Среднегодовая численность зарегистрированных безработных, чел.</t>
  </si>
  <si>
    <t>в том числе по крупным и средним, млн.руб.</t>
  </si>
  <si>
    <t>Фонд оплаты труда, тыс.руб.</t>
  </si>
  <si>
    <t>в том числе по крупным и средним, тыс.руб.</t>
  </si>
  <si>
    <t>Обрабатывающие производства, млн.руб.</t>
  </si>
  <si>
    <t>Масло сливочное,пасты маслянные,масло топленное,жир молочный,спреды и смеси топл.слив.-растит.,тонн</t>
  </si>
  <si>
    <t>продукция растениеводства, млн. руб. в ценах соответствующих лет</t>
  </si>
  <si>
    <t>Объем услуг по транспортировке и хранению, за исключением деятельности почтовой связи и курьерской деятельности по полному кругу организаций-всего, млн. руб.</t>
  </si>
  <si>
    <t>Объем услуг по транспортировке и хранению, за исключением деятельности почтовой связи и курьерской деятельности по крупным и средним предприятиям, млн.руб.</t>
  </si>
  <si>
    <t>Количество  малых и средних предприятий (юридических лиц) , единиц</t>
  </si>
  <si>
    <t>Среднесписочная численность работников (без внешних совместителей) малых и средних предприятий (юридических лиц), человек.</t>
  </si>
  <si>
    <t>Номинальная начисленная среднемесячная заработная плата по организациям, не относящимся к субъектам малого предпринимательства, тыс.руб.</t>
  </si>
  <si>
    <t xml:space="preserve">Начальник финансового отдела </t>
  </si>
  <si>
    <t>поселения Тбилисского района</t>
  </si>
  <si>
    <t xml:space="preserve">администрации Тбилисского сельского </t>
  </si>
  <si>
    <t>Выполнение индикативного плана социально-экономического развития Тбилисского сельского поселения Тбилисского района  за 1 квартал 2020 года</t>
  </si>
  <si>
    <t>2020 год прогноз</t>
  </si>
  <si>
    <t>факт за 1 квартал 2020 года</t>
  </si>
  <si>
    <t>темп роста к уровню 2019г., %</t>
  </si>
  <si>
    <t>в т.ч.  по крупным и средним предприятиям, млн.руб.</t>
  </si>
  <si>
    <t>Д.М. Серик</t>
  </si>
  <si>
    <t>28 мая 2020 года № 53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</si>
</sst>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_р_._-;\-* #,##0.000_р_._-;_-* \-???_р_._-;_-@_-"/>
    <numFmt numFmtId="173" formatCode="#,##0.000"/>
    <numFmt numFmtId="174" formatCode="_-* #,##0.0_р_._-;\-* #,##0.0_р_._-;_-* \-?_р_._-;_-@_-"/>
    <numFmt numFmtId="175" formatCode="0.000"/>
    <numFmt numFmtId="176" formatCode="_-* #,##0.0_р_._-;\-* #,##0.0_р_._-;_-* &quot;-&quot;?_р_._-;_-@_-"/>
    <numFmt numFmtId="177" formatCode="_-* #,##0.000_р_._-;\-* #,##0.000_р_._-;_-* &quot;-&quot;???_р_._-;_-@_-"/>
    <numFmt numFmtId="178" formatCode="_-* #,##0.00_р_._-;\-* #,##0.00_р_._-;_-* \-?_р_._-;_-@_-"/>
    <numFmt numFmtId="179" formatCode="#,##0.0_ ;\-#,##0.0\ "/>
    <numFmt numFmtId="180" formatCode="_-* #,##0_р_._-;\-* #,##0_р_._-;_-* \-?_р_._-;_-@_-"/>
    <numFmt numFmtId="181" formatCode="_-* #,##0.00_р_._-;\-* #,##0.00_р_._-;_-* \-???_р_._-;_-@_-"/>
    <numFmt numFmtId="182" formatCode="_-* #,##0.0_р_._-;\-* #,##0.0_р_._-;_-* \-???_р_._-;_-@_-"/>
    <numFmt numFmtId="183" formatCode="_-* #,##0_р_._-;\-* #,##0_р_._-;_-* \-???_р_._-;_-@_-"/>
    <numFmt numFmtId="184" formatCode="_-* #,##0.000_р_._-;\-* #,##0.000_р_._-;_-* \-?_р_._-;_-@_-"/>
    <numFmt numFmtId="185" formatCode="_-* #,##0.000_р_._-;\-* #,##0.000_р_._-;_-* &quot;-&quot;??_р_._-;_-@_-"/>
    <numFmt numFmtId="186" formatCode="_-* #,##0.0000_р_._-;\-* #,##0.0000_р_._-;_-* \-?_р_._-;_-@_-"/>
    <numFmt numFmtId="187" formatCode="#,##0.0"/>
    <numFmt numFmtId="188" formatCode="_-* #,##0.00[$р.-419]_-;\-* #,##0.00[$р.-419]_-;_-* &quot;-&quot;??[$р.-419]_-;_-@_-"/>
    <numFmt numFmtId="189" formatCode="_-* #,##0.0_р_._-;\-* #,##0.0_р_._-;_-* &quot;-&quot;_р_._-;_-@_-"/>
    <numFmt numFmtId="190" formatCode="0.0"/>
    <numFmt numFmtId="191" formatCode="_-* #,##0.0000_р_._-;\-* #,##0.0000_р_._-;_-* \-???_р_._-;_-@_-"/>
    <numFmt numFmtId="192" formatCode="_-* #,##0.000_р_._-;\-* #,##0.000_р_._-;_-* &quot;-&quot;?_р_._-;_-@_-"/>
    <numFmt numFmtId="193" formatCode="_-* #,##0.00_р_._-;\-* #,##0.00_р_._-;_-* &quot;-&quot;?_р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00_р_._-;\-* #,##0.00000_р_._-;_-* \-?_р_._-;_-@_-"/>
    <numFmt numFmtId="199" formatCode="#,##0.000_ ;\-#,##0.000\ "/>
    <numFmt numFmtId="200" formatCode="_-* #,##0.0000_р_._-;\-* #,##0.0000_р_._-;_-* &quot;-&quot;?_р_._-;_-@_-"/>
    <numFmt numFmtId="201" formatCode="_-* #,##0.0000_р_._-;\-* #,##0.0000_р_._-;_-* &quot;-&quot;????_р_._-;_-@_-"/>
    <numFmt numFmtId="202" formatCode="0.00000"/>
    <numFmt numFmtId="203" formatCode="0.0000"/>
  </numFmts>
  <fonts count="33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u val="single"/>
      <sz val="9"/>
      <color indexed="12"/>
      <name val="Arial Cyr"/>
      <family val="2"/>
    </font>
    <font>
      <u val="single"/>
      <sz val="9"/>
      <color indexed="36"/>
      <name val="Arial Cyr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4" borderId="11" xfId="0" applyFont="1" applyFill="1" applyBorder="1" applyAlignment="1">
      <alignment horizontal="justify"/>
    </xf>
    <xf numFmtId="0" fontId="0" fillId="4" borderId="12" xfId="0" applyFont="1" applyFill="1" applyBorder="1" applyAlignment="1">
      <alignment horizontal="justify"/>
    </xf>
    <xf numFmtId="0" fontId="0" fillId="4" borderId="13" xfId="0" applyFont="1" applyFill="1" applyBorder="1" applyAlignment="1">
      <alignment horizontal="justify"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3" xfId="0" applyFont="1" applyBorder="1" applyAlignment="1">
      <alignment horizontal="justify"/>
    </xf>
    <xf numFmtId="0" fontId="0" fillId="22" borderId="11" xfId="0" applyFont="1" applyFill="1" applyBorder="1" applyAlignment="1">
      <alignment horizontal="justify"/>
    </xf>
    <xf numFmtId="0" fontId="0" fillId="22" borderId="12" xfId="0" applyFont="1" applyFill="1" applyBorder="1" applyAlignment="1">
      <alignment horizontal="justify"/>
    </xf>
    <xf numFmtId="0" fontId="0" fillId="22" borderId="13" xfId="0" applyFont="1" applyFill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14" xfId="0" applyFont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/>
    </xf>
    <xf numFmtId="1" fontId="0" fillId="22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1" fontId="0" fillId="4" borderId="17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1" fontId="0" fillId="22" borderId="17" xfId="0" applyNumberFormat="1" applyFill="1" applyBorder="1" applyAlignment="1">
      <alignment/>
    </xf>
    <xf numFmtId="0" fontId="0" fillId="0" borderId="0" xfId="0" applyNumberFormat="1" applyAlignment="1">
      <alignment/>
    </xf>
    <xf numFmtId="1" fontId="22" fillId="4" borderId="18" xfId="0" applyNumberFormat="1" applyFont="1" applyFill="1" applyBorder="1" applyAlignment="1">
      <alignment/>
    </xf>
    <xf numFmtId="1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1" fontId="22" fillId="0" borderId="18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2" xfId="0" applyFont="1" applyFill="1" applyBorder="1" applyAlignment="1">
      <alignment horizontal="justify"/>
    </xf>
    <xf numFmtId="0" fontId="0" fillId="0" borderId="13" xfId="0" applyFont="1" applyFill="1" applyBorder="1" applyAlignment="1">
      <alignment horizontal="justify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2" fontId="22" fillId="0" borderId="18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/>
    </xf>
    <xf numFmtId="175" fontId="0" fillId="0" borderId="10" xfId="0" applyNumberFormat="1" applyBorder="1" applyAlignment="1">
      <alignment horizontal="right"/>
    </xf>
    <xf numFmtId="175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 horizontal="right"/>
    </xf>
    <xf numFmtId="175" fontId="0" fillId="0" borderId="10" xfId="0" applyNumberForma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0" xfId="0" applyFont="1" applyAlignment="1">
      <alignment horizontal="right"/>
    </xf>
    <xf numFmtId="0" fontId="19" fillId="24" borderId="0" xfId="0" applyFont="1" applyFill="1" applyAlignment="1">
      <alignment/>
    </xf>
    <xf numFmtId="0" fontId="19" fillId="24" borderId="19" xfId="0" applyFont="1" applyFill="1" applyBorder="1" applyAlignment="1">
      <alignment horizontal="justify" vertical="center"/>
    </xf>
    <xf numFmtId="0" fontId="19" fillId="24" borderId="19" xfId="0" applyFont="1" applyFill="1" applyBorder="1" applyAlignment="1">
      <alignment vertical="center" wrapText="1"/>
    </xf>
    <xf numFmtId="0" fontId="19" fillId="24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left" vertical="center" wrapText="1" indent="1"/>
    </xf>
    <xf numFmtId="0" fontId="19" fillId="24" borderId="2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vertical="center" wrapText="1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wrapText="1"/>
    </xf>
    <xf numFmtId="190" fontId="19" fillId="24" borderId="0" xfId="0" applyNumberFormat="1" applyFont="1" applyFill="1" applyAlignment="1">
      <alignment/>
    </xf>
    <xf numFmtId="0" fontId="19" fillId="0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justify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wrapText="1"/>
    </xf>
    <xf numFmtId="19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7" fillId="24" borderId="1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5" fontId="19" fillId="0" borderId="2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justify" vertical="center"/>
    </xf>
    <xf numFmtId="190" fontId="19" fillId="24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 indent="1"/>
    </xf>
    <xf numFmtId="0" fontId="20" fillId="0" borderId="20" xfId="0" applyFont="1" applyFill="1" applyBorder="1" applyAlignment="1">
      <alignment vertical="center" wrapText="1"/>
    </xf>
    <xf numFmtId="190" fontId="19" fillId="0" borderId="2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wrapText="1"/>
    </xf>
    <xf numFmtId="0" fontId="20" fillId="0" borderId="22" xfId="0" applyFont="1" applyFill="1" applyBorder="1" applyAlignment="1">
      <alignment wrapText="1"/>
    </xf>
    <xf numFmtId="190" fontId="19" fillId="0" borderId="20" xfId="0" applyNumberFormat="1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9" fillId="0" borderId="19" xfId="0" applyFont="1" applyFill="1" applyBorder="1" applyAlignment="1">
      <alignment horizontal="left" vertical="center" wrapText="1"/>
    </xf>
    <xf numFmtId="175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5" fontId="26" fillId="0" borderId="0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>
      <alignment horizontal="center" vertical="center" wrapText="1"/>
    </xf>
    <xf numFmtId="174" fontId="28" fillId="0" borderId="0" xfId="0" applyNumberFormat="1" applyFont="1" applyFill="1" applyBorder="1" applyAlignment="1">
      <alignment horizontal="justify" vertical="center"/>
    </xf>
    <xf numFmtId="0" fontId="19" fillId="0" borderId="19" xfId="0" applyFont="1" applyBorder="1" applyAlignment="1">
      <alignment vertical="center" wrapText="1"/>
    </xf>
    <xf numFmtId="0" fontId="19" fillId="0" borderId="19" xfId="0" applyFont="1" applyBorder="1" applyAlignment="1">
      <alignment wrapText="1"/>
    </xf>
    <xf numFmtId="0" fontId="19" fillId="24" borderId="19" xfId="0" applyFont="1" applyFill="1" applyBorder="1" applyAlignment="1">
      <alignment wrapText="1"/>
    </xf>
    <xf numFmtId="182" fontId="28" fillId="0" borderId="20" xfId="0" applyNumberFormat="1" applyFont="1" applyFill="1" applyBorder="1" applyAlignment="1">
      <alignment/>
    </xf>
    <xf numFmtId="203" fontId="19" fillId="0" borderId="20" xfId="0" applyNumberFormat="1" applyFont="1" applyFill="1" applyBorder="1" applyAlignment="1">
      <alignment horizontal="center" vertical="center"/>
    </xf>
    <xf numFmtId="175" fontId="28" fillId="0" borderId="20" xfId="0" applyNumberFormat="1" applyFont="1" applyFill="1" applyBorder="1" applyAlignment="1">
      <alignment horizontal="center"/>
    </xf>
    <xf numFmtId="175" fontId="28" fillId="0" borderId="0" xfId="0" applyNumberFormat="1" applyFont="1" applyFill="1" applyBorder="1" applyAlignment="1">
      <alignment horizontal="justify" vertical="center"/>
    </xf>
    <xf numFmtId="0" fontId="19" fillId="25" borderId="20" xfId="0" applyFont="1" applyFill="1" applyBorder="1" applyAlignment="1">
      <alignment horizontal="center" vertical="center"/>
    </xf>
    <xf numFmtId="175" fontId="19" fillId="25" borderId="2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190" fontId="19" fillId="25" borderId="20" xfId="0" applyNumberFormat="1" applyFont="1" applyFill="1" applyBorder="1" applyAlignment="1">
      <alignment horizontal="center" vertical="center"/>
    </xf>
    <xf numFmtId="0" fontId="19" fillId="25" borderId="20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190" fontId="32" fillId="0" borderId="20" xfId="0" applyNumberFormat="1" applyFont="1" applyFill="1" applyBorder="1" applyAlignment="1">
      <alignment/>
    </xf>
    <xf numFmtId="182" fontId="32" fillId="0" borderId="20" xfId="0" applyNumberFormat="1" applyFont="1" applyFill="1" applyBorder="1" applyAlignment="1">
      <alignment/>
    </xf>
    <xf numFmtId="175" fontId="32" fillId="0" borderId="20" xfId="0" applyNumberFormat="1" applyFont="1" applyFill="1" applyBorder="1" applyAlignment="1">
      <alignment horizontal="center"/>
    </xf>
    <xf numFmtId="190" fontId="32" fillId="24" borderId="20" xfId="0" applyNumberFormat="1" applyFont="1" applyFill="1" applyBorder="1" applyAlignment="1">
      <alignment horizontal="center"/>
    </xf>
    <xf numFmtId="190" fontId="32" fillId="0" borderId="20" xfId="0" applyNumberFormat="1" applyFont="1" applyFill="1" applyBorder="1" applyAlignment="1">
      <alignment horizontal="center"/>
    </xf>
    <xf numFmtId="190" fontId="32" fillId="25" borderId="20" xfId="0" applyNumberFormat="1" applyFont="1" applyFill="1" applyBorder="1" applyAlignment="1">
      <alignment horizontal="center"/>
    </xf>
    <xf numFmtId="203" fontId="19" fillId="0" borderId="21" xfId="0" applyNumberFormat="1" applyFont="1" applyFill="1" applyBorder="1" applyAlignment="1">
      <alignment horizontal="center" vertical="center"/>
    </xf>
    <xf numFmtId="203" fontId="19" fillId="0" borderId="20" xfId="0" applyNumberFormat="1" applyFont="1" applyFill="1" applyBorder="1" applyAlignment="1">
      <alignment horizontal="center" vertical="center" wrapText="1"/>
    </xf>
    <xf numFmtId="203" fontId="29" fillId="0" borderId="20" xfId="0" applyNumberFormat="1" applyFont="1" applyFill="1" applyBorder="1" applyAlignment="1">
      <alignment horizontal="center" vertical="center" wrapText="1"/>
    </xf>
    <xf numFmtId="203" fontId="20" fillId="0" borderId="23" xfId="0" applyNumberFormat="1" applyFont="1" applyFill="1" applyBorder="1" applyAlignment="1">
      <alignment horizontal="center" vertical="center"/>
    </xf>
    <xf numFmtId="203" fontId="32" fillId="0" borderId="20" xfId="0" applyNumberFormat="1" applyFont="1" applyFill="1" applyBorder="1" applyAlignment="1">
      <alignment/>
    </xf>
    <xf numFmtId="175" fontId="29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175" fontId="19" fillId="0" borderId="0" xfId="0" applyNumberFormat="1" applyFont="1" applyFill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horizontal="center" vertical="center"/>
    </xf>
    <xf numFmtId="0" fontId="19" fillId="26" borderId="20" xfId="0" applyFont="1" applyFill="1" applyBorder="1" applyAlignment="1">
      <alignment horizontal="center" vertical="center"/>
    </xf>
    <xf numFmtId="175" fontId="19" fillId="26" borderId="20" xfId="0" applyNumberFormat="1" applyFont="1" applyFill="1" applyBorder="1" applyAlignment="1">
      <alignment horizontal="center" vertical="center"/>
    </xf>
    <xf numFmtId="190" fontId="19" fillId="26" borderId="20" xfId="0" applyNumberFormat="1" applyFont="1" applyFill="1" applyBorder="1" applyAlignment="1">
      <alignment horizontal="center" vertical="center"/>
    </xf>
    <xf numFmtId="190" fontId="32" fillId="26" borderId="20" xfId="0" applyNumberFormat="1" applyFont="1" applyFill="1" applyBorder="1" applyAlignment="1">
      <alignment horizontal="center"/>
    </xf>
    <xf numFmtId="0" fontId="19" fillId="26" borderId="0" xfId="0" applyFont="1" applyFill="1" applyAlignment="1">
      <alignment/>
    </xf>
    <xf numFmtId="0" fontId="19" fillId="26" borderId="20" xfId="0" applyFont="1" applyFill="1" applyBorder="1" applyAlignment="1">
      <alignment vertical="center" wrapText="1"/>
    </xf>
    <xf numFmtId="175" fontId="19" fillId="0" borderId="0" xfId="0" applyNumberFormat="1" applyFont="1" applyFill="1" applyAlignment="1">
      <alignment/>
    </xf>
    <xf numFmtId="203" fontId="19" fillId="0" borderId="0" xfId="0" applyNumberFormat="1" applyFont="1" applyFill="1" applyAlignment="1">
      <alignment/>
    </xf>
    <xf numFmtId="175" fontId="19" fillId="26" borderId="2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2" fontId="19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190" fontId="19" fillId="0" borderId="20" xfId="0" applyNumberFormat="1" applyFont="1" applyFill="1" applyBorder="1" applyAlignment="1">
      <alignment horizontal="right" vertical="center"/>
    </xf>
    <xf numFmtId="190" fontId="32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22" borderId="24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4" borderId="24" xfId="0" applyFont="1" applyFill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190" fontId="19" fillId="0" borderId="21" xfId="0" applyNumberFormat="1" applyFont="1" applyFill="1" applyBorder="1" applyAlignment="1">
      <alignment horizontal="center" vertical="center" wrapText="1"/>
    </xf>
    <xf numFmtId="190" fontId="19" fillId="0" borderId="25" xfId="0" applyNumberFormat="1" applyFont="1" applyFill="1" applyBorder="1" applyAlignment="1">
      <alignment horizontal="center" vertical="center" wrapText="1"/>
    </xf>
    <xf numFmtId="190" fontId="19" fillId="0" borderId="26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0" fillId="24" borderId="19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wrapText="1"/>
    </xf>
    <xf numFmtId="0" fontId="20" fillId="0" borderId="23" xfId="0" applyFont="1" applyFill="1" applyBorder="1" applyAlignment="1">
      <alignment horizontal="left" wrapText="1"/>
    </xf>
    <xf numFmtId="0" fontId="20" fillId="0" borderId="19" xfId="0" applyFont="1" applyFill="1" applyBorder="1" applyAlignment="1">
      <alignment horizontal="left" wrapText="1"/>
    </xf>
    <xf numFmtId="175" fontId="19" fillId="0" borderId="25" xfId="0" applyNumberFormat="1" applyFont="1" applyFill="1" applyBorder="1" applyAlignment="1">
      <alignment horizontal="center" vertical="center" wrapText="1"/>
    </xf>
    <xf numFmtId="175" fontId="19" fillId="0" borderId="26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0"/>
  <sheetViews>
    <sheetView zoomScalePageLayoutView="0" workbookViewId="0" topLeftCell="A28">
      <selection activeCell="K89" sqref="K89"/>
    </sheetView>
  </sheetViews>
  <sheetFormatPr defaultColWidth="9.00390625" defaultRowHeight="12.75"/>
  <cols>
    <col min="1" max="1" width="19.875" style="0" customWidth="1"/>
    <col min="2" max="2" width="8.25390625" style="0" customWidth="1"/>
    <col min="4" max="5" width="8.625" style="0" customWidth="1"/>
    <col min="6" max="6" width="8.375" style="0" customWidth="1"/>
    <col min="7" max="7" width="7.75390625" style="0" customWidth="1"/>
    <col min="8" max="8" width="8.00390625" style="0" customWidth="1"/>
    <col min="10" max="11" width="8.00390625" style="0" customWidth="1"/>
    <col min="12" max="12" width="8.125" style="0" customWidth="1"/>
    <col min="13" max="13" width="8.00390625" style="0" customWidth="1"/>
  </cols>
  <sheetData>
    <row r="2" spans="1:10" ht="12.75">
      <c r="A2" s="155" t="s">
        <v>20</v>
      </c>
      <c r="B2" s="155"/>
      <c r="C2" s="155"/>
      <c r="D2" s="155"/>
      <c r="E2" s="155"/>
      <c r="F2" s="155"/>
      <c r="G2" s="155"/>
      <c r="H2" s="155"/>
      <c r="I2" s="155"/>
      <c r="J2" s="155"/>
    </row>
    <row r="4" spans="1:13" ht="12.75">
      <c r="A4" s="156"/>
      <c r="B4" s="157" t="s">
        <v>21</v>
      </c>
      <c r="C4" s="157"/>
      <c r="D4" s="157"/>
      <c r="E4" s="158" t="s">
        <v>22</v>
      </c>
      <c r="F4" s="158"/>
      <c r="G4" s="158"/>
      <c r="H4" s="154" t="s">
        <v>23</v>
      </c>
      <c r="I4" s="154"/>
      <c r="J4" s="154"/>
      <c r="K4" s="153"/>
      <c r="L4" s="153"/>
      <c r="M4" s="153"/>
    </row>
    <row r="5" spans="1:13" ht="76.5">
      <c r="A5" s="156"/>
      <c r="B5" s="2" t="s">
        <v>24</v>
      </c>
      <c r="C5" s="3" t="s">
        <v>25</v>
      </c>
      <c r="D5" s="4" t="s">
        <v>26</v>
      </c>
      <c r="E5" s="5" t="s">
        <v>24</v>
      </c>
      <c r="F5" s="6" t="s">
        <v>25</v>
      </c>
      <c r="G5" s="7" t="s">
        <v>26</v>
      </c>
      <c r="H5" s="8" t="s">
        <v>24</v>
      </c>
      <c r="I5" s="9" t="s">
        <v>25</v>
      </c>
      <c r="J5" s="10" t="s">
        <v>26</v>
      </c>
      <c r="K5" s="11"/>
      <c r="L5" s="11"/>
      <c r="M5" s="11"/>
    </row>
    <row r="6" spans="1:13" ht="12.75">
      <c r="A6" s="12" t="s">
        <v>1</v>
      </c>
      <c r="B6" s="13">
        <v>725</v>
      </c>
      <c r="C6" s="14">
        <v>1663</v>
      </c>
      <c r="D6" s="15">
        <f aca="true" t="shared" si="0" ref="D6:D14">B6/C6*1000</f>
        <v>435.9591100420926</v>
      </c>
      <c r="E6" s="16">
        <v>805</v>
      </c>
      <c r="F6" s="17">
        <v>1705</v>
      </c>
      <c r="G6" s="18">
        <f aca="true" t="shared" si="1" ref="G6:G14">E6/F6*1000</f>
        <v>472.14076246334315</v>
      </c>
      <c r="H6" s="19">
        <v>905</v>
      </c>
      <c r="I6" s="20">
        <v>1876</v>
      </c>
      <c r="J6" s="21">
        <f aca="true" t="shared" si="2" ref="J6:J14">H6/I6*1000</f>
        <v>482.409381663113</v>
      </c>
      <c r="K6" s="22"/>
      <c r="L6" s="22"/>
      <c r="M6" s="23"/>
    </row>
    <row r="7" spans="1:13" ht="12.75">
      <c r="A7" s="12" t="s">
        <v>2</v>
      </c>
      <c r="B7" s="13">
        <v>174</v>
      </c>
      <c r="C7" s="14">
        <v>328</v>
      </c>
      <c r="D7" s="15">
        <f t="shared" si="0"/>
        <v>530.4878048780488</v>
      </c>
      <c r="E7" s="16">
        <v>174</v>
      </c>
      <c r="F7" s="17">
        <v>318</v>
      </c>
      <c r="G7" s="18">
        <f t="shared" si="1"/>
        <v>547.1698113207547</v>
      </c>
      <c r="H7" s="19">
        <v>184</v>
      </c>
      <c r="I7" s="20">
        <v>350</v>
      </c>
      <c r="J7" s="21">
        <f t="shared" si="2"/>
        <v>525.7142857142857</v>
      </c>
      <c r="K7" s="22"/>
      <c r="L7" s="22"/>
      <c r="M7" s="23"/>
    </row>
    <row r="8" spans="1:13" ht="12.75">
      <c r="A8" s="12" t="s">
        <v>5</v>
      </c>
      <c r="B8" s="13">
        <v>119</v>
      </c>
      <c r="C8" s="14">
        <v>130</v>
      </c>
      <c r="D8" s="15">
        <f t="shared" si="0"/>
        <v>915.3846153846154</v>
      </c>
      <c r="E8" s="16">
        <v>117</v>
      </c>
      <c r="F8" s="17">
        <v>122</v>
      </c>
      <c r="G8" s="18">
        <f t="shared" si="1"/>
        <v>959.0163934426229</v>
      </c>
      <c r="H8" s="19">
        <v>127</v>
      </c>
      <c r="I8" s="20">
        <v>135</v>
      </c>
      <c r="J8" s="21">
        <f t="shared" si="2"/>
        <v>940.7407407407408</v>
      </c>
      <c r="K8" s="22"/>
      <c r="L8" s="22"/>
      <c r="M8" s="23"/>
    </row>
    <row r="9" spans="1:13" ht="12.75">
      <c r="A9" s="12" t="s">
        <v>6</v>
      </c>
      <c r="B9" s="13">
        <v>55</v>
      </c>
      <c r="C9" s="14">
        <v>98</v>
      </c>
      <c r="D9" s="15">
        <f t="shared" si="0"/>
        <v>561.2244897959183</v>
      </c>
      <c r="E9" s="16">
        <v>55</v>
      </c>
      <c r="F9" s="17">
        <v>89</v>
      </c>
      <c r="G9" s="18">
        <f t="shared" si="1"/>
        <v>617.9775280898876</v>
      </c>
      <c r="H9" s="19">
        <v>65</v>
      </c>
      <c r="I9" s="20">
        <v>101</v>
      </c>
      <c r="J9" s="21">
        <f t="shared" si="2"/>
        <v>643.5643564356436</v>
      </c>
      <c r="K9" s="22"/>
      <c r="L9" s="22"/>
      <c r="M9" s="23"/>
    </row>
    <row r="10" spans="1:13" ht="12.75">
      <c r="A10" s="12" t="s">
        <v>27</v>
      </c>
      <c r="B10" s="13">
        <v>140</v>
      </c>
      <c r="C10" s="14">
        <v>83</v>
      </c>
      <c r="D10" s="15">
        <f t="shared" si="0"/>
        <v>1686.7469879518073</v>
      </c>
      <c r="E10" s="16">
        <v>140</v>
      </c>
      <c r="F10" s="17">
        <v>92</v>
      </c>
      <c r="G10" s="18">
        <f t="shared" si="1"/>
        <v>1521.7391304347827</v>
      </c>
      <c r="H10" s="19">
        <v>150</v>
      </c>
      <c r="I10" s="20">
        <v>102</v>
      </c>
      <c r="J10" s="21">
        <f t="shared" si="2"/>
        <v>1470.5882352941178</v>
      </c>
      <c r="K10" s="22"/>
      <c r="L10" s="22"/>
      <c r="M10" s="23"/>
    </row>
    <row r="11" spans="1:13" ht="12.75">
      <c r="A11" s="12" t="s">
        <v>3</v>
      </c>
      <c r="B11" s="13">
        <v>115</v>
      </c>
      <c r="C11" s="14">
        <v>166</v>
      </c>
      <c r="D11" s="15">
        <f t="shared" si="0"/>
        <v>692.7710843373494</v>
      </c>
      <c r="E11" s="16">
        <v>115</v>
      </c>
      <c r="F11" s="17">
        <v>152</v>
      </c>
      <c r="G11" s="18">
        <f t="shared" si="1"/>
        <v>756.578947368421</v>
      </c>
      <c r="H11" s="19">
        <v>125</v>
      </c>
      <c r="I11" s="20">
        <v>168</v>
      </c>
      <c r="J11" s="21">
        <f t="shared" si="2"/>
        <v>744.047619047619</v>
      </c>
      <c r="K11" s="22"/>
      <c r="L11" s="22"/>
      <c r="M11" s="23"/>
    </row>
    <row r="12" spans="1:13" ht="12.75">
      <c r="A12" s="12" t="s">
        <v>28</v>
      </c>
      <c r="B12" s="13">
        <v>110</v>
      </c>
      <c r="C12" s="14">
        <v>186</v>
      </c>
      <c r="D12" s="15">
        <f t="shared" si="0"/>
        <v>591.3978494623656</v>
      </c>
      <c r="E12" s="16">
        <v>110</v>
      </c>
      <c r="F12" s="17">
        <v>179</v>
      </c>
      <c r="G12" s="18">
        <f t="shared" si="1"/>
        <v>614.5251396648044</v>
      </c>
      <c r="H12" s="19">
        <v>122</v>
      </c>
      <c r="I12" s="20">
        <v>197</v>
      </c>
      <c r="J12" s="21">
        <f t="shared" si="2"/>
        <v>619.2893401015228</v>
      </c>
      <c r="K12" s="22"/>
      <c r="L12" s="22"/>
      <c r="M12" s="23"/>
    </row>
    <row r="13" spans="1:13" ht="12.75">
      <c r="A13" s="12" t="s">
        <v>4</v>
      </c>
      <c r="B13" s="24">
        <v>117</v>
      </c>
      <c r="C13" s="25">
        <v>167</v>
      </c>
      <c r="D13" s="26">
        <f t="shared" si="0"/>
        <v>700.5988023952095</v>
      </c>
      <c r="E13" s="27">
        <v>115</v>
      </c>
      <c r="F13" s="28">
        <v>173</v>
      </c>
      <c r="G13" s="29">
        <f t="shared" si="1"/>
        <v>664.7398843930636</v>
      </c>
      <c r="H13" s="30">
        <v>125</v>
      </c>
      <c r="I13" s="31">
        <v>190</v>
      </c>
      <c r="J13" s="32">
        <f t="shared" si="2"/>
        <v>657.8947368421053</v>
      </c>
      <c r="K13" s="22"/>
      <c r="L13" s="22"/>
      <c r="M13" s="23"/>
    </row>
    <row r="14" spans="2:13" ht="12.75">
      <c r="B14" s="33">
        <f>SUM(B6:B13)</f>
        <v>1555</v>
      </c>
      <c r="C14" s="33">
        <f>SUM(C6:C13)</f>
        <v>2821</v>
      </c>
      <c r="D14" s="34">
        <f t="shared" si="0"/>
        <v>551.2229705778093</v>
      </c>
      <c r="E14" s="33">
        <f>SUM(E6:E13)</f>
        <v>1631</v>
      </c>
      <c r="F14" s="33">
        <f>SUM(F6:F13)</f>
        <v>2830</v>
      </c>
      <c r="G14" s="35">
        <f t="shared" si="1"/>
        <v>576.3250883392226</v>
      </c>
      <c r="H14" s="33">
        <f>SUM(H6:H13)</f>
        <v>1803</v>
      </c>
      <c r="I14" s="33">
        <f>SUM(I6:I13)</f>
        <v>3119</v>
      </c>
      <c r="J14" s="35">
        <f t="shared" si="2"/>
        <v>578.069894196858</v>
      </c>
      <c r="K14" s="36"/>
      <c r="L14" s="36"/>
      <c r="M14" s="36"/>
    </row>
    <row r="19" spans="1:10" ht="12.75">
      <c r="A19" s="155" t="s">
        <v>29</v>
      </c>
      <c r="B19" s="155"/>
      <c r="C19" s="155"/>
      <c r="D19" s="155"/>
      <c r="E19" s="155"/>
      <c r="F19" s="155"/>
      <c r="G19" s="155"/>
      <c r="H19" s="155"/>
      <c r="I19" s="155"/>
      <c r="J19" s="155"/>
    </row>
    <row r="21" spans="1:10" ht="12.75">
      <c r="A21" s="156"/>
      <c r="B21" s="157" t="s">
        <v>30</v>
      </c>
      <c r="C21" s="157"/>
      <c r="D21" s="157"/>
      <c r="E21" s="158" t="s">
        <v>31</v>
      </c>
      <c r="F21" s="158"/>
      <c r="G21" s="158"/>
      <c r="H21" s="154" t="s">
        <v>32</v>
      </c>
      <c r="I21" s="154"/>
      <c r="J21" s="154"/>
    </row>
    <row r="22" spans="1:10" ht="76.5">
      <c r="A22" s="156"/>
      <c r="B22" s="2" t="s">
        <v>24</v>
      </c>
      <c r="C22" s="3" t="s">
        <v>25</v>
      </c>
      <c r="D22" s="4" t="s">
        <v>26</v>
      </c>
      <c r="E22" s="5" t="s">
        <v>24</v>
      </c>
      <c r="F22" s="6" t="s">
        <v>25</v>
      </c>
      <c r="G22" s="7" t="s">
        <v>26</v>
      </c>
      <c r="H22" s="8" t="s">
        <v>24</v>
      </c>
      <c r="I22" s="9" t="s">
        <v>25</v>
      </c>
      <c r="J22" s="10" t="s">
        <v>26</v>
      </c>
    </row>
    <row r="23" spans="1:10" ht="12.75">
      <c r="A23" s="12" t="s">
        <v>1</v>
      </c>
      <c r="B23" s="13">
        <v>990</v>
      </c>
      <c r="C23" s="14">
        <v>1490</v>
      </c>
      <c r="D23" s="15">
        <f aca="true" t="shared" si="3" ref="D23:D31">B23/C23*1000</f>
        <v>664.4295302013423</v>
      </c>
      <c r="E23" s="16">
        <v>990</v>
      </c>
      <c r="F23" s="17">
        <v>1535</v>
      </c>
      <c r="G23" s="18">
        <f aca="true" t="shared" si="4" ref="G23:G31">E23/F23*1000</f>
        <v>644.9511400651465</v>
      </c>
      <c r="H23" s="19">
        <v>1100</v>
      </c>
      <c r="I23" s="20">
        <v>1500</v>
      </c>
      <c r="J23" s="21">
        <f aca="true" t="shared" si="5" ref="J23:J31">H23/I23*1000</f>
        <v>733.3333333333333</v>
      </c>
    </row>
    <row r="24" spans="1:10" ht="12.75">
      <c r="A24" s="12" t="s">
        <v>2</v>
      </c>
      <c r="B24" s="13">
        <v>175</v>
      </c>
      <c r="C24" s="14">
        <v>250</v>
      </c>
      <c r="D24" s="15">
        <f t="shared" si="3"/>
        <v>700</v>
      </c>
      <c r="E24" s="16">
        <v>175</v>
      </c>
      <c r="F24" s="17">
        <v>269</v>
      </c>
      <c r="G24" s="18">
        <f t="shared" si="4"/>
        <v>650.5576208178438</v>
      </c>
      <c r="H24" s="19">
        <v>175</v>
      </c>
      <c r="I24" s="20">
        <v>270</v>
      </c>
      <c r="J24" s="21">
        <f t="shared" si="5"/>
        <v>648.1481481481482</v>
      </c>
    </row>
    <row r="25" spans="1:10" ht="12.75">
      <c r="A25" s="12" t="s">
        <v>5</v>
      </c>
      <c r="B25" s="13">
        <v>119</v>
      </c>
      <c r="C25" s="14">
        <v>110</v>
      </c>
      <c r="D25" s="15">
        <f t="shared" si="3"/>
        <v>1081.8181818181818</v>
      </c>
      <c r="E25" s="16">
        <v>119</v>
      </c>
      <c r="F25" s="17">
        <v>119</v>
      </c>
      <c r="G25" s="18">
        <f t="shared" si="4"/>
        <v>1000</v>
      </c>
      <c r="H25" s="19">
        <v>119</v>
      </c>
      <c r="I25" s="20">
        <v>110</v>
      </c>
      <c r="J25" s="21">
        <f t="shared" si="5"/>
        <v>1081.8181818181818</v>
      </c>
    </row>
    <row r="26" spans="1:10" ht="12.75">
      <c r="A26" s="12" t="s">
        <v>6</v>
      </c>
      <c r="B26" s="13">
        <v>55</v>
      </c>
      <c r="C26" s="14">
        <v>80</v>
      </c>
      <c r="D26" s="15">
        <f t="shared" si="3"/>
        <v>687.5</v>
      </c>
      <c r="E26" s="16">
        <v>55</v>
      </c>
      <c r="F26" s="17">
        <v>83</v>
      </c>
      <c r="G26" s="18">
        <f t="shared" si="4"/>
        <v>662.6506024096386</v>
      </c>
      <c r="H26" s="19">
        <v>55</v>
      </c>
      <c r="I26" s="20">
        <v>80</v>
      </c>
      <c r="J26" s="21">
        <f t="shared" si="5"/>
        <v>687.5</v>
      </c>
    </row>
    <row r="27" spans="1:10" ht="12.75">
      <c r="A27" s="12" t="s">
        <v>27</v>
      </c>
      <c r="B27" s="13">
        <v>140</v>
      </c>
      <c r="C27" s="14">
        <v>85</v>
      </c>
      <c r="D27" s="15">
        <f t="shared" si="3"/>
        <v>1647.0588235294117</v>
      </c>
      <c r="E27" s="16">
        <v>140</v>
      </c>
      <c r="F27" s="17">
        <v>86</v>
      </c>
      <c r="G27" s="18">
        <f t="shared" si="4"/>
        <v>1627.906976744186</v>
      </c>
      <c r="H27" s="19">
        <v>140</v>
      </c>
      <c r="I27" s="20">
        <v>85</v>
      </c>
      <c r="J27" s="21">
        <f t="shared" si="5"/>
        <v>1647.0588235294117</v>
      </c>
    </row>
    <row r="28" spans="1:10" ht="12.75">
      <c r="A28" s="12" t="s">
        <v>3</v>
      </c>
      <c r="B28" s="13">
        <v>25</v>
      </c>
      <c r="C28" s="14">
        <v>160</v>
      </c>
      <c r="D28" s="15">
        <f t="shared" si="3"/>
        <v>156.25</v>
      </c>
      <c r="E28" s="16">
        <v>25</v>
      </c>
      <c r="F28" s="17">
        <v>143</v>
      </c>
      <c r="G28" s="18">
        <f t="shared" si="4"/>
        <v>174.82517482517483</v>
      </c>
      <c r="H28" s="19">
        <v>25</v>
      </c>
      <c r="I28" s="20">
        <v>140</v>
      </c>
      <c r="J28" s="21">
        <f t="shared" si="5"/>
        <v>178.57142857142858</v>
      </c>
    </row>
    <row r="29" spans="1:10" ht="12.75">
      <c r="A29" s="12" t="s">
        <v>28</v>
      </c>
      <c r="B29" s="13">
        <v>110</v>
      </c>
      <c r="C29" s="14">
        <v>160</v>
      </c>
      <c r="D29" s="15">
        <f t="shared" si="3"/>
        <v>687.5</v>
      </c>
      <c r="E29" s="16">
        <v>110</v>
      </c>
      <c r="F29" s="17">
        <v>160</v>
      </c>
      <c r="G29" s="18">
        <f t="shared" si="4"/>
        <v>687.5</v>
      </c>
      <c r="H29" s="19">
        <v>110</v>
      </c>
      <c r="I29" s="20">
        <v>150</v>
      </c>
      <c r="J29" s="21">
        <f t="shared" si="5"/>
        <v>733.3333333333333</v>
      </c>
    </row>
    <row r="30" spans="1:10" ht="12.75">
      <c r="A30" s="12" t="s">
        <v>4</v>
      </c>
      <c r="B30" s="24">
        <v>117</v>
      </c>
      <c r="C30" s="25">
        <v>150</v>
      </c>
      <c r="D30" s="26">
        <f t="shared" si="3"/>
        <v>780</v>
      </c>
      <c r="E30" s="27">
        <v>117</v>
      </c>
      <c r="F30" s="28">
        <v>150</v>
      </c>
      <c r="G30" s="29">
        <f t="shared" si="4"/>
        <v>780</v>
      </c>
      <c r="H30" s="30">
        <v>117</v>
      </c>
      <c r="I30" s="31">
        <v>150</v>
      </c>
      <c r="J30" s="32">
        <f t="shared" si="5"/>
        <v>780</v>
      </c>
    </row>
    <row r="31" spans="2:10" ht="12.75">
      <c r="B31" s="33">
        <f>SUM(B23:B30)</f>
        <v>1731</v>
      </c>
      <c r="C31" s="33">
        <f>SUM(C23:C30)</f>
        <v>2485</v>
      </c>
      <c r="D31" s="34">
        <f t="shared" si="3"/>
        <v>696.5794768611671</v>
      </c>
      <c r="E31" s="33">
        <f>SUM(E23:E30)</f>
        <v>1731</v>
      </c>
      <c r="F31" s="33">
        <f>SUM(F23:F30)</f>
        <v>2545</v>
      </c>
      <c r="G31" s="35">
        <f t="shared" si="4"/>
        <v>680.1571709233791</v>
      </c>
      <c r="H31" s="33">
        <f>SUM(H23:H30)</f>
        <v>1841</v>
      </c>
      <c r="I31" s="33">
        <f>SUM(I23:I30)</f>
        <v>2485</v>
      </c>
      <c r="J31" s="35">
        <f t="shared" si="5"/>
        <v>740.8450704225352</v>
      </c>
    </row>
    <row r="32" ht="12.75">
      <c r="A32" t="s">
        <v>33</v>
      </c>
    </row>
    <row r="34" spans="1:10" ht="12.75">
      <c r="A34" s="156"/>
      <c r="B34" s="157" t="s">
        <v>30</v>
      </c>
      <c r="C34" s="157"/>
      <c r="D34" s="157"/>
      <c r="E34" s="158" t="s">
        <v>31</v>
      </c>
      <c r="F34" s="158"/>
      <c r="G34" s="158"/>
      <c r="H34" s="154" t="s">
        <v>32</v>
      </c>
      <c r="I34" s="154"/>
      <c r="J34" s="154"/>
    </row>
    <row r="35" spans="1:10" ht="76.5">
      <c r="A35" s="156"/>
      <c r="B35" s="2" t="s">
        <v>24</v>
      </c>
      <c r="C35" s="3" t="s">
        <v>25</v>
      </c>
      <c r="D35" s="4" t="s">
        <v>26</v>
      </c>
      <c r="E35" s="5" t="s">
        <v>24</v>
      </c>
      <c r="F35" s="6" t="s">
        <v>25</v>
      </c>
      <c r="G35" s="7" t="s">
        <v>26</v>
      </c>
      <c r="H35" s="8" t="s">
        <v>24</v>
      </c>
      <c r="I35" s="9" t="s">
        <v>25</v>
      </c>
      <c r="J35" s="10" t="s">
        <v>26</v>
      </c>
    </row>
    <row r="36" spans="1:10" ht="12.75">
      <c r="A36" s="12" t="s">
        <v>1</v>
      </c>
      <c r="B36" s="13">
        <v>990</v>
      </c>
      <c r="C36" s="14">
        <v>1883</v>
      </c>
      <c r="D36" s="15">
        <f aca="true" t="shared" si="6" ref="D36:D44">B36/C36*1000</f>
        <v>525.7567711099309</v>
      </c>
      <c r="E36" s="16">
        <v>990</v>
      </c>
      <c r="F36" s="17">
        <v>1950</v>
      </c>
      <c r="G36" s="18">
        <f aca="true" t="shared" si="7" ref="G36:G44">E36/F36*1000</f>
        <v>507.6923076923077</v>
      </c>
      <c r="H36" s="19">
        <v>1100</v>
      </c>
      <c r="I36" s="20">
        <v>2035</v>
      </c>
      <c r="J36" s="21">
        <f aca="true" t="shared" si="8" ref="J36:J44">H36/I36*1000</f>
        <v>540.5405405405405</v>
      </c>
    </row>
    <row r="37" spans="1:10" ht="12.75">
      <c r="A37" s="12" t="s">
        <v>2</v>
      </c>
      <c r="B37" s="13">
        <v>175</v>
      </c>
      <c r="C37" s="14">
        <v>318</v>
      </c>
      <c r="D37" s="15">
        <f t="shared" si="6"/>
        <v>550.3144654088051</v>
      </c>
      <c r="E37" s="16">
        <v>175</v>
      </c>
      <c r="F37" s="17">
        <v>375</v>
      </c>
      <c r="G37" s="18">
        <f t="shared" si="7"/>
        <v>466.6666666666667</v>
      </c>
      <c r="H37" s="19">
        <v>175</v>
      </c>
      <c r="I37" s="20">
        <v>390</v>
      </c>
      <c r="J37" s="21">
        <f t="shared" si="8"/>
        <v>448.71794871794873</v>
      </c>
    </row>
    <row r="38" spans="1:10" ht="12.75">
      <c r="A38" s="12" t="s">
        <v>5</v>
      </c>
      <c r="B38" s="13">
        <v>119</v>
      </c>
      <c r="C38" s="14">
        <v>122</v>
      </c>
      <c r="D38" s="15">
        <f t="shared" si="6"/>
        <v>975.4098360655737</v>
      </c>
      <c r="E38" s="16">
        <v>119</v>
      </c>
      <c r="F38" s="17">
        <v>142</v>
      </c>
      <c r="G38" s="18">
        <f t="shared" si="7"/>
        <v>838.0281690140845</v>
      </c>
      <c r="H38" s="19">
        <v>119</v>
      </c>
      <c r="I38" s="20">
        <v>155</v>
      </c>
      <c r="J38" s="21">
        <f t="shared" si="8"/>
        <v>767.741935483871</v>
      </c>
    </row>
    <row r="39" spans="1:10" ht="12.75">
      <c r="A39" s="12" t="s">
        <v>6</v>
      </c>
      <c r="B39" s="13">
        <v>55</v>
      </c>
      <c r="C39" s="14">
        <v>80</v>
      </c>
      <c r="D39" s="15">
        <f t="shared" si="6"/>
        <v>687.5</v>
      </c>
      <c r="E39" s="16">
        <v>55</v>
      </c>
      <c r="F39" s="17">
        <v>110</v>
      </c>
      <c r="G39" s="18">
        <f t="shared" si="7"/>
        <v>500</v>
      </c>
      <c r="H39" s="19">
        <v>55</v>
      </c>
      <c r="I39" s="20">
        <v>120</v>
      </c>
      <c r="J39" s="21">
        <f t="shared" si="8"/>
        <v>458.3333333333333</v>
      </c>
    </row>
    <row r="40" spans="1:10" ht="12.75">
      <c r="A40" s="12" t="s">
        <v>27</v>
      </c>
      <c r="B40" s="13">
        <v>140</v>
      </c>
      <c r="C40" s="14">
        <v>92</v>
      </c>
      <c r="D40" s="15">
        <f t="shared" si="6"/>
        <v>1521.7391304347827</v>
      </c>
      <c r="E40" s="16">
        <v>140</v>
      </c>
      <c r="F40" s="17">
        <v>110</v>
      </c>
      <c r="G40" s="18">
        <f t="shared" si="7"/>
        <v>1272.7272727272727</v>
      </c>
      <c r="H40" s="19">
        <v>140</v>
      </c>
      <c r="I40" s="20">
        <v>135</v>
      </c>
      <c r="J40" s="21">
        <f t="shared" si="8"/>
        <v>1037.037037037037</v>
      </c>
    </row>
    <row r="41" spans="1:10" ht="12.75">
      <c r="A41" s="12" t="s">
        <v>3</v>
      </c>
      <c r="B41" s="13">
        <v>25</v>
      </c>
      <c r="C41" s="14">
        <v>160</v>
      </c>
      <c r="D41" s="15">
        <f t="shared" si="6"/>
        <v>156.25</v>
      </c>
      <c r="E41" s="16">
        <v>25</v>
      </c>
      <c r="F41" s="17">
        <v>173</v>
      </c>
      <c r="G41" s="18">
        <f t="shared" si="7"/>
        <v>144.50867052023122</v>
      </c>
      <c r="H41" s="19">
        <v>25</v>
      </c>
      <c r="I41" s="20">
        <v>185</v>
      </c>
      <c r="J41" s="21">
        <f t="shared" si="8"/>
        <v>135.13513513513513</v>
      </c>
    </row>
    <row r="42" spans="1:10" ht="12.75">
      <c r="A42" s="12" t="s">
        <v>28</v>
      </c>
      <c r="B42" s="13">
        <v>110</v>
      </c>
      <c r="C42" s="14">
        <v>179</v>
      </c>
      <c r="D42" s="15">
        <f t="shared" si="6"/>
        <v>614.5251396648044</v>
      </c>
      <c r="E42" s="16">
        <v>110</v>
      </c>
      <c r="F42" s="17">
        <v>210</v>
      </c>
      <c r="G42" s="18">
        <f t="shared" si="7"/>
        <v>523.8095238095239</v>
      </c>
      <c r="H42" s="19">
        <v>110</v>
      </c>
      <c r="I42" s="20">
        <v>230</v>
      </c>
      <c r="J42" s="21">
        <f t="shared" si="8"/>
        <v>478.26086956521743</v>
      </c>
    </row>
    <row r="43" spans="1:10" ht="12.75">
      <c r="A43" s="12" t="s">
        <v>4</v>
      </c>
      <c r="B43" s="24">
        <v>117</v>
      </c>
      <c r="C43" s="25">
        <v>173</v>
      </c>
      <c r="D43" s="26">
        <f t="shared" si="6"/>
        <v>676.3005780346821</v>
      </c>
      <c r="E43" s="27">
        <v>117</v>
      </c>
      <c r="F43" s="28">
        <v>220</v>
      </c>
      <c r="G43" s="29">
        <f t="shared" si="7"/>
        <v>531.8181818181819</v>
      </c>
      <c r="H43" s="30">
        <v>117</v>
      </c>
      <c r="I43" s="31">
        <v>250</v>
      </c>
      <c r="J43" s="32">
        <f t="shared" si="8"/>
        <v>468</v>
      </c>
    </row>
    <row r="44" spans="2:10" ht="12.75">
      <c r="B44" s="33">
        <f>SUM(B36:B43)</f>
        <v>1731</v>
      </c>
      <c r="C44" s="33">
        <f>SUM(C36:C43)</f>
        <v>3007</v>
      </c>
      <c r="D44" s="34">
        <f t="shared" si="6"/>
        <v>575.6568007981376</v>
      </c>
      <c r="E44" s="33">
        <f>SUM(E36:E43)</f>
        <v>1731</v>
      </c>
      <c r="F44" s="33">
        <f>SUM(F36:F43)</f>
        <v>3290</v>
      </c>
      <c r="G44" s="37">
        <f t="shared" si="7"/>
        <v>526.1398176291793</v>
      </c>
      <c r="H44" s="33">
        <f>SUM(H36:H43)</f>
        <v>1841</v>
      </c>
      <c r="I44" s="33">
        <f>SUM(I36:I43)</f>
        <v>3500</v>
      </c>
      <c r="J44" s="35">
        <f t="shared" si="8"/>
        <v>526</v>
      </c>
    </row>
    <row r="45" ht="12.75">
      <c r="A45" t="s">
        <v>34</v>
      </c>
    </row>
    <row r="46" spans="4:10" ht="12.75">
      <c r="D46" s="38">
        <f>D36+D37+D38+D39+D40+D41+D42+D43</f>
        <v>5707.7959207185795</v>
      </c>
      <c r="E46" s="38"/>
      <c r="F46" s="38"/>
      <c r="G46" s="38">
        <f>G36+G37+G38+G39+G40+G41+G42+G43</f>
        <v>4785.250792248268</v>
      </c>
      <c r="H46" s="38"/>
      <c r="I46" s="38"/>
      <c r="J46" s="38">
        <f>J36+J37+J38+J39+J40+J41+J42+J43</f>
        <v>4333.766799813084</v>
      </c>
    </row>
    <row r="49" ht="12.75">
      <c r="D49" s="39" t="s">
        <v>35</v>
      </c>
    </row>
    <row r="51" spans="1:16" ht="12.75">
      <c r="A51" s="156"/>
      <c r="B51" s="159" t="s">
        <v>36</v>
      </c>
      <c r="C51" s="159"/>
      <c r="D51" s="159"/>
      <c r="E51" s="158" t="s">
        <v>37</v>
      </c>
      <c r="F51" s="158"/>
      <c r="G51" s="158"/>
      <c r="H51" s="159" t="s">
        <v>38</v>
      </c>
      <c r="I51" s="159"/>
      <c r="J51" s="159"/>
      <c r="K51" s="159" t="s">
        <v>39</v>
      </c>
      <c r="L51" s="159"/>
      <c r="M51" s="159"/>
      <c r="N51" s="159" t="s">
        <v>40</v>
      </c>
      <c r="O51" s="159"/>
      <c r="P51" s="159"/>
    </row>
    <row r="52" spans="1:16" ht="76.5">
      <c r="A52" s="156"/>
      <c r="B52" s="40" t="s">
        <v>24</v>
      </c>
      <c r="C52" s="41" t="s">
        <v>25</v>
      </c>
      <c r="D52" s="42" t="s">
        <v>26</v>
      </c>
      <c r="E52" s="5" t="s">
        <v>24</v>
      </c>
      <c r="F52" s="6" t="s">
        <v>25</v>
      </c>
      <c r="G52" s="7" t="s">
        <v>26</v>
      </c>
      <c r="H52" s="40" t="s">
        <v>24</v>
      </c>
      <c r="I52" s="41" t="s">
        <v>25</v>
      </c>
      <c r="J52" s="42" t="s">
        <v>26</v>
      </c>
      <c r="K52" s="40" t="s">
        <v>24</v>
      </c>
      <c r="L52" s="41" t="s">
        <v>25</v>
      </c>
      <c r="M52" s="42" t="s">
        <v>26</v>
      </c>
      <c r="N52" s="40" t="s">
        <v>24</v>
      </c>
      <c r="O52" s="41" t="s">
        <v>25</v>
      </c>
      <c r="P52" s="42" t="s">
        <v>26</v>
      </c>
    </row>
    <row r="53" spans="1:16" ht="12.75">
      <c r="A53" s="12" t="s">
        <v>1</v>
      </c>
      <c r="B53" s="43">
        <v>1130</v>
      </c>
      <c r="C53" s="44">
        <v>1942</v>
      </c>
      <c r="D53" s="45">
        <f aca="true" t="shared" si="9" ref="D53:D61">B53/C53*1000</f>
        <v>581.8743563336766</v>
      </c>
      <c r="E53" s="16">
        <v>1130</v>
      </c>
      <c r="F53" s="17">
        <v>1906</v>
      </c>
      <c r="G53" s="18">
        <f aca="true" t="shared" si="10" ref="G53:G61">E53/F53*1000</f>
        <v>592.8646379853095</v>
      </c>
      <c r="H53" s="43">
        <v>1130</v>
      </c>
      <c r="I53" s="44">
        <v>1916</v>
      </c>
      <c r="J53" s="45">
        <f aca="true" t="shared" si="11" ref="J53:J61">H53/I53*1000</f>
        <v>589.7703549060542</v>
      </c>
      <c r="K53" s="43">
        <v>1140</v>
      </c>
      <c r="L53" s="44">
        <v>1919</v>
      </c>
      <c r="M53" s="45">
        <f aca="true" t="shared" si="12" ref="M53:M61">K53/L53*1000</f>
        <v>594.059405940594</v>
      </c>
      <c r="N53" s="43">
        <v>1150</v>
      </c>
      <c r="O53" s="44">
        <v>1935</v>
      </c>
      <c r="P53" s="45">
        <f aca="true" t="shared" si="13" ref="P53:P61">N53/O53*1000</f>
        <v>594.3152454780361</v>
      </c>
    </row>
    <row r="54" spans="1:16" ht="12.75">
      <c r="A54" s="12" t="s">
        <v>2</v>
      </c>
      <c r="B54" s="43">
        <v>169</v>
      </c>
      <c r="C54" s="44">
        <v>377</v>
      </c>
      <c r="D54" s="45">
        <f t="shared" si="9"/>
        <v>448.2758620689655</v>
      </c>
      <c r="E54" s="16">
        <v>169</v>
      </c>
      <c r="F54" s="17">
        <v>370</v>
      </c>
      <c r="G54" s="18">
        <f t="shared" si="10"/>
        <v>456.7567567567568</v>
      </c>
      <c r="H54" s="43">
        <v>169</v>
      </c>
      <c r="I54" s="44">
        <v>372</v>
      </c>
      <c r="J54" s="45">
        <f t="shared" si="11"/>
        <v>454.3010752688172</v>
      </c>
      <c r="K54" s="43">
        <v>179</v>
      </c>
      <c r="L54" s="44">
        <v>374</v>
      </c>
      <c r="M54" s="45">
        <f t="shared" si="12"/>
        <v>478.6096256684492</v>
      </c>
      <c r="N54" s="43">
        <v>184</v>
      </c>
      <c r="O54" s="44">
        <v>378</v>
      </c>
      <c r="P54" s="45">
        <f t="shared" si="13"/>
        <v>486.77248677248673</v>
      </c>
    </row>
    <row r="55" spans="1:16" ht="12.75">
      <c r="A55" s="12" t="s">
        <v>5</v>
      </c>
      <c r="B55" s="43">
        <v>75</v>
      </c>
      <c r="C55" s="44">
        <v>148</v>
      </c>
      <c r="D55" s="45">
        <f t="shared" si="9"/>
        <v>506.7567567567568</v>
      </c>
      <c r="E55" s="16">
        <v>75</v>
      </c>
      <c r="F55" s="17">
        <v>167</v>
      </c>
      <c r="G55" s="18">
        <f t="shared" si="10"/>
        <v>449.1017964071856</v>
      </c>
      <c r="H55" s="43">
        <v>75</v>
      </c>
      <c r="I55" s="44">
        <v>169</v>
      </c>
      <c r="J55" s="45">
        <f t="shared" si="11"/>
        <v>443.7869822485207</v>
      </c>
      <c r="K55" s="43">
        <v>75</v>
      </c>
      <c r="L55" s="44">
        <v>170</v>
      </c>
      <c r="M55" s="45">
        <f t="shared" si="12"/>
        <v>441.1764705882353</v>
      </c>
      <c r="N55" s="43">
        <v>75</v>
      </c>
      <c r="O55" s="44">
        <v>172</v>
      </c>
      <c r="P55" s="45">
        <f t="shared" si="13"/>
        <v>436.04651162790697</v>
      </c>
    </row>
    <row r="56" spans="1:16" ht="12.75">
      <c r="A56" s="12" t="s">
        <v>6</v>
      </c>
      <c r="B56" s="43">
        <v>55</v>
      </c>
      <c r="C56" s="44">
        <v>92</v>
      </c>
      <c r="D56" s="45">
        <f t="shared" si="9"/>
        <v>597.8260869565217</v>
      </c>
      <c r="E56" s="16">
        <v>55</v>
      </c>
      <c r="F56" s="17">
        <v>84</v>
      </c>
      <c r="G56" s="18">
        <f t="shared" si="10"/>
        <v>654.7619047619048</v>
      </c>
      <c r="H56" s="43">
        <v>55</v>
      </c>
      <c r="I56" s="44">
        <v>80</v>
      </c>
      <c r="J56" s="45">
        <f t="shared" si="11"/>
        <v>687.5</v>
      </c>
      <c r="K56" s="43">
        <v>55</v>
      </c>
      <c r="L56" s="44">
        <v>84</v>
      </c>
      <c r="M56" s="45">
        <f t="shared" si="12"/>
        <v>654.7619047619048</v>
      </c>
      <c r="N56" s="43">
        <v>55</v>
      </c>
      <c r="O56" s="44">
        <v>85</v>
      </c>
      <c r="P56" s="45">
        <f t="shared" si="13"/>
        <v>647.0588235294118</v>
      </c>
    </row>
    <row r="57" spans="1:16" ht="12.75">
      <c r="A57" s="12" t="s">
        <v>27</v>
      </c>
      <c r="B57" s="43">
        <v>140</v>
      </c>
      <c r="C57" s="44">
        <v>103</v>
      </c>
      <c r="D57" s="45">
        <f t="shared" si="9"/>
        <v>1359.2233009708739</v>
      </c>
      <c r="E57" s="16">
        <v>140</v>
      </c>
      <c r="F57" s="17">
        <v>105</v>
      </c>
      <c r="G57" s="18">
        <f t="shared" si="10"/>
        <v>1333.3333333333333</v>
      </c>
      <c r="H57" s="43">
        <v>140</v>
      </c>
      <c r="I57" s="44">
        <v>115</v>
      </c>
      <c r="J57" s="45">
        <f t="shared" si="11"/>
        <v>1217.3913043478262</v>
      </c>
      <c r="K57" s="43">
        <v>140</v>
      </c>
      <c r="L57" s="44">
        <v>118</v>
      </c>
      <c r="M57" s="45">
        <f t="shared" si="12"/>
        <v>1186.4406779661017</v>
      </c>
      <c r="N57" s="43">
        <v>140</v>
      </c>
      <c r="O57" s="44">
        <v>121</v>
      </c>
      <c r="P57" s="45">
        <f t="shared" si="13"/>
        <v>1157.0247933884298</v>
      </c>
    </row>
    <row r="58" spans="1:16" ht="12.75">
      <c r="A58" s="12" t="s">
        <v>3</v>
      </c>
      <c r="B58" s="43">
        <v>40</v>
      </c>
      <c r="C58" s="44">
        <v>155</v>
      </c>
      <c r="D58" s="45">
        <f t="shared" si="9"/>
        <v>258.06451612903226</v>
      </c>
      <c r="E58" s="16">
        <v>40</v>
      </c>
      <c r="F58" s="17">
        <v>168</v>
      </c>
      <c r="G58" s="18">
        <f t="shared" si="10"/>
        <v>238.09523809523807</v>
      </c>
      <c r="H58" s="43">
        <v>59</v>
      </c>
      <c r="I58" s="44">
        <v>171</v>
      </c>
      <c r="J58" s="45">
        <f t="shared" si="11"/>
        <v>345.02923976608184</v>
      </c>
      <c r="K58" s="43">
        <v>59</v>
      </c>
      <c r="L58" s="44">
        <v>175</v>
      </c>
      <c r="M58" s="45">
        <f t="shared" si="12"/>
        <v>337.1428571428571</v>
      </c>
      <c r="N58" s="43">
        <v>64</v>
      </c>
      <c r="O58" s="44">
        <v>180</v>
      </c>
      <c r="P58" s="45">
        <f t="shared" si="13"/>
        <v>355.55555555555554</v>
      </c>
    </row>
    <row r="59" spans="1:16" ht="12.75">
      <c r="A59" s="12" t="s">
        <v>28</v>
      </c>
      <c r="B59" s="43">
        <v>115</v>
      </c>
      <c r="C59" s="44">
        <v>213</v>
      </c>
      <c r="D59" s="45">
        <f t="shared" si="9"/>
        <v>539.906103286385</v>
      </c>
      <c r="E59" s="16">
        <v>115</v>
      </c>
      <c r="F59" s="17">
        <v>232</v>
      </c>
      <c r="G59" s="18">
        <f t="shared" si="10"/>
        <v>495.68965517241384</v>
      </c>
      <c r="H59" s="43">
        <v>115</v>
      </c>
      <c r="I59" s="44">
        <v>223</v>
      </c>
      <c r="J59" s="45">
        <f t="shared" si="11"/>
        <v>515.695067264574</v>
      </c>
      <c r="K59" s="43">
        <v>115</v>
      </c>
      <c r="L59" s="44">
        <v>225</v>
      </c>
      <c r="M59" s="45">
        <f t="shared" si="12"/>
        <v>511.1111111111111</v>
      </c>
      <c r="N59" s="43">
        <v>115</v>
      </c>
      <c r="O59" s="44">
        <v>228</v>
      </c>
      <c r="P59" s="45">
        <f t="shared" si="13"/>
        <v>504.3859649122807</v>
      </c>
    </row>
    <row r="60" spans="1:16" ht="12.75">
      <c r="A60" s="12" t="s">
        <v>4</v>
      </c>
      <c r="B60" s="46">
        <v>117</v>
      </c>
      <c r="C60" s="47">
        <v>190</v>
      </c>
      <c r="D60" s="48">
        <f t="shared" si="9"/>
        <v>615.7894736842105</v>
      </c>
      <c r="E60" s="27">
        <v>117</v>
      </c>
      <c r="F60" s="28">
        <v>196</v>
      </c>
      <c r="G60" s="29">
        <f t="shared" si="10"/>
        <v>596.9387755102041</v>
      </c>
      <c r="H60" s="46">
        <v>117</v>
      </c>
      <c r="I60" s="47">
        <v>215</v>
      </c>
      <c r="J60" s="48">
        <f t="shared" si="11"/>
        <v>544.186046511628</v>
      </c>
      <c r="K60" s="46">
        <v>117</v>
      </c>
      <c r="L60" s="47">
        <v>231</v>
      </c>
      <c r="M60" s="48">
        <f t="shared" si="12"/>
        <v>506.49350649350646</v>
      </c>
      <c r="N60" s="46">
        <v>117</v>
      </c>
      <c r="O60" s="47">
        <v>232</v>
      </c>
      <c r="P60" s="48">
        <f t="shared" si="13"/>
        <v>504.31034482758616</v>
      </c>
    </row>
    <row r="61" spans="2:16" ht="12.75">
      <c r="B61" s="49">
        <f>SUM(B53:B60)</f>
        <v>1841</v>
      </c>
      <c r="C61" s="49">
        <f>SUM(C53:C60)</f>
        <v>3220</v>
      </c>
      <c r="D61" s="50">
        <f t="shared" si="9"/>
        <v>571.7391304347826</v>
      </c>
      <c r="E61" s="33">
        <f>SUM(E53:E60)</f>
        <v>1841</v>
      </c>
      <c r="F61" s="33">
        <f>SUM(F53:F60)</f>
        <v>3228</v>
      </c>
      <c r="G61" s="51">
        <f t="shared" si="10"/>
        <v>570.3221809169765</v>
      </c>
      <c r="H61" s="33">
        <f>SUM(H53:H60)</f>
        <v>1860</v>
      </c>
      <c r="I61" s="33">
        <f>SUM(I53:I60)</f>
        <v>3261</v>
      </c>
      <c r="J61" s="51">
        <f t="shared" si="11"/>
        <v>570.3771849126035</v>
      </c>
      <c r="K61" s="33">
        <f>SUM(K53:K60)</f>
        <v>1880</v>
      </c>
      <c r="L61" s="33">
        <f>SUM(L53:L60)</f>
        <v>3296</v>
      </c>
      <c r="M61" s="51">
        <f t="shared" si="12"/>
        <v>570.3883495145631</v>
      </c>
      <c r="N61" s="33">
        <f>SUM(N53:N60)</f>
        <v>1900</v>
      </c>
      <c r="O61" s="33">
        <f>SUM(O53:O60)</f>
        <v>3331</v>
      </c>
      <c r="P61" s="51">
        <f t="shared" si="13"/>
        <v>570.399279495647</v>
      </c>
    </row>
    <row r="62" spans="3:15" ht="12.75">
      <c r="C62" s="52"/>
      <c r="F62" s="52"/>
      <c r="I62" s="52"/>
      <c r="L62" s="52"/>
      <c r="O62" s="52"/>
    </row>
    <row r="64" spans="2:10" ht="12.75">
      <c r="B64" s="160" t="s">
        <v>41</v>
      </c>
      <c r="C64" s="160"/>
      <c r="D64" s="160"/>
      <c r="E64" s="160"/>
      <c r="F64" s="160"/>
      <c r="G64" s="160"/>
      <c r="H64" s="160"/>
      <c r="I64" s="160"/>
      <c r="J64" s="160"/>
    </row>
    <row r="66" spans="2:6" ht="12.75">
      <c r="B66">
        <v>2008</v>
      </c>
      <c r="C66">
        <v>2009</v>
      </c>
      <c r="D66">
        <v>2010</v>
      </c>
      <c r="E66">
        <v>2011</v>
      </c>
      <c r="F66">
        <v>2012</v>
      </c>
    </row>
    <row r="67" spans="1:6" ht="15" customHeight="1">
      <c r="A67" s="1" t="s">
        <v>1</v>
      </c>
      <c r="B67" s="53">
        <v>1138</v>
      </c>
      <c r="C67" s="53">
        <v>1178</v>
      </c>
      <c r="D67" s="53">
        <v>1198</v>
      </c>
      <c r="E67" s="53">
        <v>1224</v>
      </c>
      <c r="F67" s="53">
        <v>1269</v>
      </c>
    </row>
    <row r="68" spans="1:6" ht="15" customHeight="1">
      <c r="A68" s="12" t="s">
        <v>2</v>
      </c>
      <c r="B68" s="54">
        <v>154</v>
      </c>
      <c r="C68" s="55">
        <v>159</v>
      </c>
      <c r="D68" s="55">
        <v>165</v>
      </c>
      <c r="E68" s="56">
        <v>168</v>
      </c>
      <c r="F68" s="55">
        <v>173</v>
      </c>
    </row>
    <row r="69" spans="1:6" ht="15" customHeight="1">
      <c r="A69" s="12" t="s">
        <v>5</v>
      </c>
      <c r="B69" s="54">
        <v>70</v>
      </c>
      <c r="C69" s="55">
        <v>65</v>
      </c>
      <c r="D69" s="55">
        <v>67</v>
      </c>
      <c r="E69" s="56">
        <v>69</v>
      </c>
      <c r="F69" s="55">
        <v>71</v>
      </c>
    </row>
    <row r="70" spans="1:6" ht="15" customHeight="1">
      <c r="A70" s="12" t="s">
        <v>6</v>
      </c>
      <c r="B70" s="54">
        <v>50</v>
      </c>
      <c r="C70" s="55">
        <v>43</v>
      </c>
      <c r="D70" s="55">
        <v>45</v>
      </c>
      <c r="E70" s="56">
        <v>46</v>
      </c>
      <c r="F70" s="55">
        <v>48</v>
      </c>
    </row>
    <row r="71" spans="1:6" ht="15" customHeight="1">
      <c r="A71" s="12" t="s">
        <v>27</v>
      </c>
      <c r="B71" s="54">
        <v>69</v>
      </c>
      <c r="C71" s="55">
        <v>67</v>
      </c>
      <c r="D71" s="55">
        <v>69</v>
      </c>
      <c r="E71" s="56">
        <v>70</v>
      </c>
      <c r="F71" s="55">
        <v>71</v>
      </c>
    </row>
    <row r="72" spans="1:6" ht="15" customHeight="1">
      <c r="A72" s="12" t="s">
        <v>3</v>
      </c>
      <c r="B72" s="54">
        <v>43</v>
      </c>
      <c r="C72" s="55">
        <v>42</v>
      </c>
      <c r="D72" s="55">
        <v>46</v>
      </c>
      <c r="E72" s="56">
        <v>47</v>
      </c>
      <c r="F72" s="55">
        <v>48</v>
      </c>
    </row>
    <row r="73" spans="1:6" ht="15" customHeight="1">
      <c r="A73" s="12" t="s">
        <v>28</v>
      </c>
      <c r="B73" s="54">
        <v>112</v>
      </c>
      <c r="C73" s="55">
        <v>128</v>
      </c>
      <c r="D73" s="55">
        <v>130</v>
      </c>
      <c r="E73" s="56">
        <v>133</v>
      </c>
      <c r="F73" s="55">
        <v>135</v>
      </c>
    </row>
    <row r="74" spans="1:6" ht="15" customHeight="1">
      <c r="A74" s="12" t="s">
        <v>4</v>
      </c>
      <c r="B74" s="54">
        <v>94</v>
      </c>
      <c r="C74" s="55">
        <v>98</v>
      </c>
      <c r="D74" s="55">
        <v>100</v>
      </c>
      <c r="E74" s="56">
        <v>103</v>
      </c>
      <c r="F74" s="55">
        <v>105</v>
      </c>
    </row>
    <row r="75" spans="1:6" ht="15" customHeight="1">
      <c r="A75" s="1" t="s">
        <v>42</v>
      </c>
      <c r="B75" s="1">
        <f>B67+B68+B69+B70+B71+B72+B73+B74</f>
        <v>1730</v>
      </c>
      <c r="C75" s="1">
        <f>C67+C68+C69+C70+C71+C72+C73+C74</f>
        <v>1780</v>
      </c>
      <c r="D75" s="1">
        <f>D67+D68+D69+D70+D71+D72+D73+D74</f>
        <v>1820</v>
      </c>
      <c r="E75" s="1">
        <f>E67+E68+E69+E70+E71+E72+E73+E74</f>
        <v>1860</v>
      </c>
      <c r="F75" s="1">
        <f>F67+F68+F69+F70+F71+F72+F73+F74</f>
        <v>1920</v>
      </c>
    </row>
    <row r="76" spans="2:6" ht="26.25" customHeight="1">
      <c r="B76" s="57">
        <v>1730</v>
      </c>
      <c r="C76" s="57">
        <v>1780</v>
      </c>
      <c r="D76" s="57">
        <v>1820</v>
      </c>
      <c r="E76" s="57">
        <v>1860</v>
      </c>
      <c r="F76" s="57">
        <v>1920</v>
      </c>
    </row>
    <row r="77" ht="26.25" customHeight="1"/>
    <row r="78" spans="2:10" ht="12.75">
      <c r="B78" s="160" t="s">
        <v>43</v>
      </c>
      <c r="C78" s="160"/>
      <c r="D78" s="160"/>
      <c r="E78" s="160"/>
      <c r="F78" s="160"/>
      <c r="G78" s="160"/>
      <c r="H78" s="160"/>
      <c r="I78" s="160"/>
      <c r="J78" s="160"/>
    </row>
    <row r="80" spans="2:6" ht="12.75">
      <c r="B80">
        <v>2008</v>
      </c>
      <c r="C80">
        <v>2009</v>
      </c>
      <c r="D80">
        <v>2010</v>
      </c>
      <c r="E80">
        <v>2011</v>
      </c>
      <c r="F80">
        <v>2012</v>
      </c>
    </row>
    <row r="81" spans="1:6" ht="15" customHeight="1">
      <c r="A81" s="1" t="s">
        <v>1</v>
      </c>
      <c r="B81" s="58">
        <v>3.181</v>
      </c>
      <c r="C81" s="58">
        <v>3.129</v>
      </c>
      <c r="D81" s="58">
        <v>3.121</v>
      </c>
      <c r="E81" s="58">
        <v>3.118</v>
      </c>
      <c r="F81" s="58">
        <v>3.105</v>
      </c>
    </row>
    <row r="82" spans="1:6" ht="15" customHeight="1">
      <c r="A82" s="12" t="s">
        <v>2</v>
      </c>
      <c r="B82" s="59">
        <v>0.459</v>
      </c>
      <c r="C82" s="60">
        <v>0.452</v>
      </c>
      <c r="D82" s="60">
        <v>0.45</v>
      </c>
      <c r="E82" s="60">
        <v>0.449</v>
      </c>
      <c r="F82" s="60">
        <v>0.443</v>
      </c>
    </row>
    <row r="83" spans="1:6" ht="15" customHeight="1">
      <c r="A83" s="12" t="s">
        <v>5</v>
      </c>
      <c r="B83" s="59">
        <v>0.15</v>
      </c>
      <c r="C83" s="60">
        <v>0.152</v>
      </c>
      <c r="D83" s="60">
        <v>0.15</v>
      </c>
      <c r="E83" s="60">
        <v>0.148</v>
      </c>
      <c r="F83" s="60">
        <v>0.146</v>
      </c>
    </row>
    <row r="84" spans="1:6" ht="15" customHeight="1">
      <c r="A84" s="12" t="s">
        <v>6</v>
      </c>
      <c r="B84" s="59">
        <v>0.214</v>
      </c>
      <c r="C84" s="60">
        <v>0.186</v>
      </c>
      <c r="D84" s="60">
        <v>0.183</v>
      </c>
      <c r="E84" s="60">
        <v>0.18</v>
      </c>
      <c r="F84" s="60">
        <v>0.177</v>
      </c>
    </row>
    <row r="85" spans="1:6" ht="15" customHeight="1">
      <c r="A85" s="12" t="s">
        <v>27</v>
      </c>
      <c r="B85" s="59">
        <v>0.139</v>
      </c>
      <c r="C85" s="60">
        <v>0.132</v>
      </c>
      <c r="D85" s="60">
        <v>0.131</v>
      </c>
      <c r="E85" s="60">
        <v>0.128</v>
      </c>
      <c r="F85" s="60">
        <v>0.126</v>
      </c>
    </row>
    <row r="86" spans="1:6" ht="15" customHeight="1">
      <c r="A86" s="12" t="s">
        <v>3</v>
      </c>
      <c r="B86" s="59">
        <v>0.291</v>
      </c>
      <c r="C86" s="60">
        <v>0.278</v>
      </c>
      <c r="D86" s="60">
        <v>0.275</v>
      </c>
      <c r="E86" s="60">
        <v>0.271</v>
      </c>
      <c r="F86" s="60">
        <v>0.27</v>
      </c>
    </row>
    <row r="87" spans="1:6" ht="15" customHeight="1">
      <c r="A87" s="12" t="s">
        <v>28</v>
      </c>
      <c r="B87" s="59">
        <v>0.362</v>
      </c>
      <c r="C87" s="60">
        <v>0.34800000000000003</v>
      </c>
      <c r="D87" s="60">
        <v>0.34500000000000003</v>
      </c>
      <c r="E87" s="60">
        <v>0.341</v>
      </c>
      <c r="F87" s="60">
        <v>0.34</v>
      </c>
    </row>
    <row r="88" spans="1:6" ht="15" customHeight="1">
      <c r="A88" s="12" t="s">
        <v>4</v>
      </c>
      <c r="B88" s="59">
        <v>0.271</v>
      </c>
      <c r="C88" s="60">
        <v>0.265</v>
      </c>
      <c r="D88" s="60">
        <v>0.261</v>
      </c>
      <c r="E88" s="60">
        <v>0.26</v>
      </c>
      <c r="F88" s="60">
        <v>0.263</v>
      </c>
    </row>
    <row r="89" spans="1:6" ht="15" customHeight="1">
      <c r="A89" s="1" t="s">
        <v>42</v>
      </c>
      <c r="B89" s="61">
        <f>B81+B82+B83+B84+B85+B86+B87+B88</f>
        <v>5.067000000000001</v>
      </c>
      <c r="C89" s="61">
        <f>C81+C82+C83+C84+C85+C86+C87+C88</f>
        <v>4.942</v>
      </c>
      <c r="D89" s="61">
        <f>D81+D82+D83+D84+D85+D86+D87+D88</f>
        <v>4.916</v>
      </c>
      <c r="E89" s="61">
        <f>E81+E82+E83+E84+E85+E86+E87+E88</f>
        <v>4.895</v>
      </c>
      <c r="F89" s="61">
        <f>F81+F82+F83+F84+F85+F86+F87+F88</f>
        <v>4.869999999999999</v>
      </c>
    </row>
    <row r="90" spans="2:6" ht="26.25" customHeight="1">
      <c r="B90">
        <v>5.1</v>
      </c>
      <c r="C90">
        <v>4.9</v>
      </c>
      <c r="D90">
        <v>4.9</v>
      </c>
      <c r="E90">
        <v>4.9</v>
      </c>
      <c r="F90">
        <v>4.9</v>
      </c>
    </row>
  </sheetData>
  <sheetProtection/>
  <mergeCells count="23">
    <mergeCell ref="B64:J64"/>
    <mergeCell ref="B78:J78"/>
    <mergeCell ref="A51:A52"/>
    <mergeCell ref="B51:D51"/>
    <mergeCell ref="E51:G51"/>
    <mergeCell ref="H51:J51"/>
    <mergeCell ref="K51:M51"/>
    <mergeCell ref="N51:P51"/>
    <mergeCell ref="A19:J19"/>
    <mergeCell ref="A21:A22"/>
    <mergeCell ref="B21:D21"/>
    <mergeCell ref="E21:G21"/>
    <mergeCell ref="H21:J21"/>
    <mergeCell ref="A34:A35"/>
    <mergeCell ref="B34:D34"/>
    <mergeCell ref="E34:G34"/>
    <mergeCell ref="K4:M4"/>
    <mergeCell ref="H34:J34"/>
    <mergeCell ref="A2:J2"/>
    <mergeCell ref="A4:A5"/>
    <mergeCell ref="B4:D4"/>
    <mergeCell ref="E4:G4"/>
    <mergeCell ref="H4:J4"/>
  </mergeCells>
  <printOptions/>
  <pageMargins left="0.7479166666666667" right="0.7479166666666667" top="0.5298611111111111" bottom="1.15" header="0.5118055555555555" footer="0.5118055555555555"/>
  <pageSetup horizontalDpi="300" verticalDpi="300" orientation="portrait" paperSize="9" scale="90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K89" sqref="K89"/>
    </sheetView>
  </sheetViews>
  <sheetFormatPr defaultColWidth="10.25390625" defaultRowHeight="12.75"/>
  <cols>
    <col min="1" max="1" width="21.25390625" style="0" customWidth="1"/>
  </cols>
  <sheetData>
    <row r="2" ht="15.75">
      <c r="B2" s="62" t="s">
        <v>44</v>
      </c>
    </row>
    <row r="4" spans="1:6" ht="27.75" customHeight="1">
      <c r="A4" s="1"/>
      <c r="B4" s="63" t="s">
        <v>45</v>
      </c>
      <c r="C4" s="63" t="s">
        <v>46</v>
      </c>
      <c r="D4" s="63" t="s">
        <v>47</v>
      </c>
      <c r="E4" s="63" t="s">
        <v>48</v>
      </c>
      <c r="F4" s="63" t="s">
        <v>49</v>
      </c>
    </row>
    <row r="5" spans="1:6" ht="27.75" customHeight="1">
      <c r="A5" s="1" t="s">
        <v>1</v>
      </c>
      <c r="B5" s="53">
        <v>7616</v>
      </c>
      <c r="C5" s="53">
        <v>6460</v>
      </c>
      <c r="D5" s="53">
        <v>7125</v>
      </c>
      <c r="E5" s="53">
        <v>7800</v>
      </c>
      <c r="F5" s="53">
        <v>8165</v>
      </c>
    </row>
    <row r="6" spans="1:6" ht="27" customHeight="1">
      <c r="A6" s="12" t="s">
        <v>2</v>
      </c>
      <c r="B6" s="54">
        <v>2022</v>
      </c>
      <c r="C6" s="55">
        <v>1740</v>
      </c>
      <c r="D6" s="55">
        <v>1900</v>
      </c>
      <c r="E6" s="56">
        <v>2070</v>
      </c>
      <c r="F6" s="55">
        <v>2160</v>
      </c>
    </row>
    <row r="7" spans="1:6" ht="27" customHeight="1">
      <c r="A7" s="12" t="s">
        <v>5</v>
      </c>
      <c r="B7" s="54">
        <v>211</v>
      </c>
      <c r="C7" s="55">
        <v>220</v>
      </c>
      <c r="D7" s="55">
        <v>240</v>
      </c>
      <c r="E7" s="56">
        <v>260</v>
      </c>
      <c r="F7" s="55">
        <v>270</v>
      </c>
    </row>
    <row r="8" spans="1:6" ht="27" customHeight="1">
      <c r="A8" s="12" t="s">
        <v>6</v>
      </c>
      <c r="B8" s="54">
        <v>122</v>
      </c>
      <c r="C8" s="55">
        <v>60</v>
      </c>
      <c r="D8" s="55">
        <v>65</v>
      </c>
      <c r="E8" s="56">
        <v>70</v>
      </c>
      <c r="F8" s="55">
        <v>75</v>
      </c>
    </row>
    <row r="9" spans="1:6" ht="27" customHeight="1">
      <c r="A9" s="12" t="s">
        <v>27</v>
      </c>
      <c r="B9" s="54">
        <v>199</v>
      </c>
      <c r="C9" s="55">
        <v>100</v>
      </c>
      <c r="D9" s="55">
        <v>110</v>
      </c>
      <c r="E9" s="56">
        <v>120</v>
      </c>
      <c r="F9" s="55">
        <v>125</v>
      </c>
    </row>
    <row r="10" spans="1:6" ht="27" customHeight="1">
      <c r="A10" s="12" t="s">
        <v>3</v>
      </c>
      <c r="B10" s="54">
        <v>779</v>
      </c>
      <c r="C10" s="55">
        <v>340</v>
      </c>
      <c r="D10" s="55">
        <v>370</v>
      </c>
      <c r="E10" s="56">
        <v>400</v>
      </c>
      <c r="F10" s="55">
        <v>415</v>
      </c>
    </row>
    <row r="11" spans="1:6" ht="27" customHeight="1">
      <c r="A11" s="12" t="s">
        <v>28</v>
      </c>
      <c r="B11" s="54">
        <v>600</v>
      </c>
      <c r="C11" s="55">
        <v>680</v>
      </c>
      <c r="D11" s="55">
        <v>750</v>
      </c>
      <c r="E11" s="56">
        <v>800</v>
      </c>
      <c r="F11" s="55">
        <v>830</v>
      </c>
    </row>
    <row r="12" spans="1:6" ht="27" customHeight="1">
      <c r="A12" s="12" t="s">
        <v>4</v>
      </c>
      <c r="B12" s="54">
        <v>224</v>
      </c>
      <c r="C12" s="55">
        <v>400</v>
      </c>
      <c r="D12" s="55">
        <v>440</v>
      </c>
      <c r="E12" s="56">
        <v>480</v>
      </c>
      <c r="F12" s="55">
        <v>500</v>
      </c>
    </row>
    <row r="13" spans="1:6" ht="22.5" customHeight="1">
      <c r="A13" s="1" t="s">
        <v>42</v>
      </c>
      <c r="B13" s="1">
        <f>B5+B6+B7+B8+B9+B10+B11+B12</f>
        <v>11773</v>
      </c>
      <c r="C13" s="1">
        <f>C5+C6+C7+C8+C9+C10+C11+C12</f>
        <v>10000</v>
      </c>
      <c r="D13" s="1">
        <f>D5+D6+D7+D8+D9+D10+D11+D12</f>
        <v>11000</v>
      </c>
      <c r="E13" s="1">
        <f>E5+E6+E7+E8+E9+E10+E11+E12</f>
        <v>12000</v>
      </c>
      <c r="F13" s="1">
        <f>F5+F6+F7+F8+F9+F10+F11+F12</f>
        <v>12540</v>
      </c>
    </row>
    <row r="14" spans="3:6" ht="12.75">
      <c r="C14" s="36"/>
      <c r="D14" s="36"/>
      <c r="E14" s="36"/>
      <c r="F14" s="36"/>
    </row>
    <row r="17" ht="12.75">
      <c r="C17">
        <v>9432</v>
      </c>
    </row>
    <row r="18" ht="12.75">
      <c r="C18" s="64" t="s">
        <v>50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47">
      <selection activeCell="M9" sqref="M9"/>
    </sheetView>
  </sheetViews>
  <sheetFormatPr defaultColWidth="9.00390625" defaultRowHeight="12.75"/>
  <cols>
    <col min="1" max="1" width="5.00390625" style="71" customWidth="1"/>
    <col min="2" max="2" width="30.25390625" style="65" customWidth="1"/>
    <col min="3" max="3" width="16.25390625" style="118" customWidth="1"/>
    <col min="4" max="4" width="12.875" style="100" customWidth="1"/>
    <col min="5" max="5" width="15.75390625" style="78" customWidth="1"/>
    <col min="6" max="6" width="15.125" style="101" customWidth="1"/>
    <col min="7" max="7" width="13.25390625" style="78" customWidth="1"/>
    <col min="8" max="8" width="9.125" style="65" customWidth="1"/>
    <col min="9" max="9" width="11.375" style="65" bestFit="1" customWidth="1"/>
    <col min="10" max="10" width="10.375" style="65" bestFit="1" customWidth="1"/>
    <col min="11" max="16384" width="9.125" style="65" customWidth="1"/>
  </cols>
  <sheetData>
    <row r="1" spans="2:7" ht="18.75" customHeight="1">
      <c r="B1" s="84"/>
      <c r="E1" s="161" t="s">
        <v>58</v>
      </c>
      <c r="F1" s="161"/>
      <c r="G1" s="161"/>
    </row>
    <row r="2" spans="2:7" ht="18.75" customHeight="1">
      <c r="B2" s="84"/>
      <c r="E2" s="150"/>
      <c r="F2" s="150"/>
      <c r="G2" s="150"/>
    </row>
    <row r="3" spans="2:7" ht="18.75" customHeight="1">
      <c r="B3" s="84"/>
      <c r="E3" s="161" t="s">
        <v>57</v>
      </c>
      <c r="F3" s="161"/>
      <c r="G3" s="161"/>
    </row>
    <row r="4" spans="2:7" ht="18.75" customHeight="1">
      <c r="B4" s="84"/>
      <c r="E4" s="161" t="s">
        <v>108</v>
      </c>
      <c r="F4" s="161"/>
      <c r="G4" s="161"/>
    </row>
    <row r="5" spans="2:7" ht="18.75" customHeight="1">
      <c r="B5" s="84"/>
      <c r="E5" s="161" t="s">
        <v>109</v>
      </c>
      <c r="F5" s="161"/>
      <c r="G5" s="161"/>
    </row>
    <row r="6" spans="2:7" ht="18.75" customHeight="1">
      <c r="B6" s="84"/>
      <c r="E6" s="161" t="s">
        <v>110</v>
      </c>
      <c r="F6" s="161"/>
      <c r="G6" s="161"/>
    </row>
    <row r="7" spans="2:7" ht="18.75" customHeight="1">
      <c r="B7" s="84"/>
      <c r="E7" s="161" t="s">
        <v>142</v>
      </c>
      <c r="F7" s="161"/>
      <c r="G7" s="161"/>
    </row>
    <row r="8" spans="2:7" ht="15">
      <c r="B8" s="84"/>
      <c r="E8" s="83"/>
      <c r="G8" s="83"/>
    </row>
    <row r="9" spans="2:7" ht="38.25" customHeight="1">
      <c r="B9" s="183" t="s">
        <v>136</v>
      </c>
      <c r="C9" s="183"/>
      <c r="D9" s="183"/>
      <c r="E9" s="183"/>
      <c r="F9" s="183"/>
      <c r="G9" s="183"/>
    </row>
    <row r="10" spans="2:7" ht="29.25" customHeight="1">
      <c r="B10" s="86"/>
      <c r="C10" s="86"/>
      <c r="D10" s="102"/>
      <c r="E10" s="103"/>
      <c r="F10" s="86"/>
      <c r="G10" s="103"/>
    </row>
    <row r="11" spans="1:7" s="84" customFormat="1" ht="33" customHeight="1">
      <c r="A11" s="170" t="s">
        <v>60</v>
      </c>
      <c r="B11" s="173" t="s">
        <v>0</v>
      </c>
      <c r="C11" s="170" t="s">
        <v>137</v>
      </c>
      <c r="D11" s="176" t="s">
        <v>138</v>
      </c>
      <c r="E11" s="177"/>
      <c r="F11" s="170" t="s">
        <v>119</v>
      </c>
      <c r="G11" s="162" t="s">
        <v>139</v>
      </c>
    </row>
    <row r="12" spans="1:7" s="84" customFormat="1" ht="24.75" customHeight="1">
      <c r="A12" s="171"/>
      <c r="B12" s="174"/>
      <c r="C12" s="171"/>
      <c r="D12" s="181" t="s">
        <v>106</v>
      </c>
      <c r="E12" s="163" t="s">
        <v>107</v>
      </c>
      <c r="F12" s="171"/>
      <c r="G12" s="163"/>
    </row>
    <row r="13" spans="1:7" s="84" customFormat="1" ht="23.25" customHeight="1">
      <c r="A13" s="172"/>
      <c r="B13" s="175"/>
      <c r="C13" s="172"/>
      <c r="D13" s="182"/>
      <c r="E13" s="164"/>
      <c r="F13" s="172"/>
      <c r="G13" s="164"/>
    </row>
    <row r="14" spans="1:7" s="84" customFormat="1" ht="48" customHeight="1">
      <c r="A14" s="81">
        <v>1</v>
      </c>
      <c r="B14" s="105" t="s">
        <v>67</v>
      </c>
      <c r="C14" s="87">
        <v>29.613</v>
      </c>
      <c r="D14" s="87">
        <v>29.58</v>
      </c>
      <c r="E14" s="92">
        <f>(D14/C14)*100</f>
        <v>99.88856245567824</v>
      </c>
      <c r="F14" s="87">
        <v>29.582</v>
      </c>
      <c r="G14" s="92">
        <f>D14/F14*100</f>
        <v>99.99323913190453</v>
      </c>
    </row>
    <row r="15" spans="1:7" s="84" customFormat="1" ht="51.75" customHeight="1" hidden="1">
      <c r="A15" s="81">
        <v>2</v>
      </c>
      <c r="B15" s="117" t="s">
        <v>120</v>
      </c>
      <c r="C15" s="87">
        <v>10717</v>
      </c>
      <c r="D15" s="87"/>
      <c r="E15" s="92"/>
      <c r="F15" s="87"/>
      <c r="G15" s="92"/>
    </row>
    <row r="16" spans="1:7" s="84" customFormat="1" ht="45">
      <c r="A16" s="81">
        <v>2</v>
      </c>
      <c r="B16" s="117" t="s">
        <v>68</v>
      </c>
      <c r="C16" s="87">
        <v>31.629</v>
      </c>
      <c r="D16" s="87">
        <v>31.073</v>
      </c>
      <c r="E16" s="92">
        <f aca="true" t="shared" si="0" ref="E16:E25">(D16/C16)*100</f>
        <v>98.24211957380884</v>
      </c>
      <c r="F16" s="87">
        <v>28.95</v>
      </c>
      <c r="G16" s="92">
        <f aca="true" t="shared" si="1" ref="G16:G37">D16/F16*100</f>
        <v>107.33333333333334</v>
      </c>
    </row>
    <row r="17" spans="1:7" s="84" customFormat="1" ht="90" hidden="1">
      <c r="A17" s="81"/>
      <c r="B17" s="117" t="s">
        <v>132</v>
      </c>
      <c r="C17" s="87">
        <v>31.629</v>
      </c>
      <c r="D17" s="87"/>
      <c r="E17" s="92"/>
      <c r="F17" s="87"/>
      <c r="G17" s="92"/>
    </row>
    <row r="18" spans="1:7" s="84" customFormat="1" ht="84" customHeight="1">
      <c r="A18" s="81">
        <v>3</v>
      </c>
      <c r="B18" s="105" t="s">
        <v>121</v>
      </c>
      <c r="C18" s="87">
        <v>180</v>
      </c>
      <c r="D18" s="87">
        <v>202</v>
      </c>
      <c r="E18" s="92">
        <f t="shared" si="0"/>
        <v>112.22222222222223</v>
      </c>
      <c r="F18" s="87">
        <v>133</v>
      </c>
      <c r="G18" s="92">
        <f t="shared" si="1"/>
        <v>151.8796992481203</v>
      </c>
    </row>
    <row r="19" spans="1:7" s="84" customFormat="1" ht="78" customHeight="1">
      <c r="A19" s="81">
        <v>4</v>
      </c>
      <c r="B19" s="106" t="s">
        <v>69</v>
      </c>
      <c r="C19" s="87">
        <v>1.15</v>
      </c>
      <c r="D19" s="87">
        <v>1.5</v>
      </c>
      <c r="E19" s="92">
        <f t="shared" si="0"/>
        <v>130.43478260869566</v>
      </c>
      <c r="F19" s="87">
        <v>1.01</v>
      </c>
      <c r="G19" s="92">
        <f t="shared" si="1"/>
        <v>148.5148514851485</v>
      </c>
    </row>
    <row r="20" spans="1:7" s="84" customFormat="1" ht="44.25" customHeight="1" hidden="1">
      <c r="A20" s="81">
        <v>12</v>
      </c>
      <c r="B20" s="93" t="s">
        <v>71</v>
      </c>
      <c r="C20" s="87">
        <v>5.186</v>
      </c>
      <c r="D20" s="87"/>
      <c r="E20" s="92">
        <f t="shared" si="0"/>
        <v>0</v>
      </c>
      <c r="F20" s="87"/>
      <c r="G20" s="92" t="e">
        <f t="shared" si="1"/>
        <v>#DIV/0!</v>
      </c>
    </row>
    <row r="21" spans="1:7" s="84" customFormat="1" ht="81.75" customHeight="1" hidden="1">
      <c r="A21" s="81">
        <v>13</v>
      </c>
      <c r="B21" s="93" t="s">
        <v>72</v>
      </c>
      <c r="C21" s="87">
        <v>323.259</v>
      </c>
      <c r="D21" s="87"/>
      <c r="E21" s="92">
        <f t="shared" si="0"/>
        <v>0</v>
      </c>
      <c r="F21" s="87"/>
      <c r="G21" s="92" t="e">
        <f t="shared" si="1"/>
        <v>#DIV/0!</v>
      </c>
    </row>
    <row r="22" spans="1:7" s="84" customFormat="1" ht="50.25" customHeight="1">
      <c r="A22" s="81">
        <v>5</v>
      </c>
      <c r="B22" s="106" t="s">
        <v>70</v>
      </c>
      <c r="C22" s="87">
        <v>490.4</v>
      </c>
      <c r="D22" s="87">
        <v>15.304</v>
      </c>
      <c r="E22" s="92">
        <f t="shared" si="0"/>
        <v>3.1207177814029365</v>
      </c>
      <c r="F22" s="87">
        <v>19.586</v>
      </c>
      <c r="G22" s="92">
        <f t="shared" si="1"/>
        <v>78.13744511385684</v>
      </c>
    </row>
    <row r="23" spans="1:7" s="84" customFormat="1" ht="50.25" customHeight="1">
      <c r="A23" s="81">
        <v>6</v>
      </c>
      <c r="B23" s="106" t="s">
        <v>122</v>
      </c>
      <c r="C23" s="87">
        <v>138.2</v>
      </c>
      <c r="D23" s="87">
        <v>15.304</v>
      </c>
      <c r="E23" s="92">
        <f t="shared" si="0"/>
        <v>11.073806078147614</v>
      </c>
      <c r="F23" s="87">
        <v>19.586</v>
      </c>
      <c r="G23" s="92">
        <f t="shared" si="1"/>
        <v>78.13744511385684</v>
      </c>
    </row>
    <row r="24" spans="1:7" s="84" customFormat="1" ht="49.5" customHeight="1">
      <c r="A24" s="81">
        <v>7</v>
      </c>
      <c r="B24" s="93" t="s">
        <v>123</v>
      </c>
      <c r="C24" s="87">
        <v>2276533.2</v>
      </c>
      <c r="D24" s="87">
        <v>273522</v>
      </c>
      <c r="E24" s="92">
        <f t="shared" si="0"/>
        <v>12.014847839688873</v>
      </c>
      <c r="F24" s="87">
        <v>329613.99</v>
      </c>
      <c r="G24" s="92">
        <f t="shared" si="1"/>
        <v>82.98252146397063</v>
      </c>
    </row>
    <row r="25" spans="1:7" s="84" customFormat="1" ht="49.5" customHeight="1">
      <c r="A25" s="81">
        <v>8</v>
      </c>
      <c r="B25" s="146" t="s">
        <v>124</v>
      </c>
      <c r="C25" s="87">
        <v>1906904.8</v>
      </c>
      <c r="D25" s="87">
        <v>273522</v>
      </c>
      <c r="E25" s="92">
        <f t="shared" si="0"/>
        <v>14.343767974153717</v>
      </c>
      <c r="F25" s="87">
        <v>329613.99</v>
      </c>
      <c r="G25" s="92">
        <f t="shared" si="1"/>
        <v>82.98252146397063</v>
      </c>
    </row>
    <row r="26" spans="1:7" s="84" customFormat="1" ht="15">
      <c r="A26" s="81"/>
      <c r="B26" s="94" t="s">
        <v>99</v>
      </c>
      <c r="C26" s="87"/>
      <c r="D26" s="110"/>
      <c r="E26" s="95"/>
      <c r="F26" s="108"/>
      <c r="G26" s="95"/>
    </row>
    <row r="27" spans="1:7" s="84" customFormat="1" ht="64.5" customHeight="1">
      <c r="A27" s="81">
        <v>9</v>
      </c>
      <c r="B27" s="93" t="s">
        <v>73</v>
      </c>
      <c r="C27" s="87">
        <v>5768.328</v>
      </c>
      <c r="D27" s="87">
        <v>1149.408</v>
      </c>
      <c r="E27" s="92">
        <f>(D27/C27)*100</f>
        <v>19.926190050219056</v>
      </c>
      <c r="F27" s="87">
        <v>1050.8</v>
      </c>
      <c r="G27" s="92">
        <f t="shared" si="1"/>
        <v>109.38408831366577</v>
      </c>
    </row>
    <row r="28" spans="1:7" s="84" customFormat="1" ht="15" customHeight="1">
      <c r="A28" s="81"/>
      <c r="B28" s="93" t="s">
        <v>7</v>
      </c>
      <c r="C28" s="87"/>
      <c r="D28" s="87"/>
      <c r="E28" s="92"/>
      <c r="F28" s="87"/>
      <c r="G28" s="92"/>
    </row>
    <row r="29" spans="1:7" s="84" customFormat="1" ht="39.75" customHeight="1">
      <c r="A29" s="81">
        <v>10</v>
      </c>
      <c r="B29" s="93" t="s">
        <v>125</v>
      </c>
      <c r="C29" s="87">
        <v>5629.197</v>
      </c>
      <c r="D29" s="87">
        <v>1118.075</v>
      </c>
      <c r="E29" s="92">
        <f aca="true" t="shared" si="2" ref="E29:E37">(D29/C29)*100</f>
        <v>19.862069137036777</v>
      </c>
      <c r="F29" s="87">
        <v>999.5</v>
      </c>
      <c r="G29" s="92">
        <f t="shared" si="1"/>
        <v>111.86343171585793</v>
      </c>
    </row>
    <row r="30" spans="1:7" s="84" customFormat="1" ht="64.5" customHeight="1">
      <c r="A30" s="81">
        <v>11</v>
      </c>
      <c r="B30" s="93" t="s">
        <v>112</v>
      </c>
      <c r="C30" s="87">
        <v>55.8</v>
      </c>
      <c r="D30" s="87">
        <v>26.118</v>
      </c>
      <c r="E30" s="92">
        <f>(D30/C30)*100</f>
        <v>46.806451612903224</v>
      </c>
      <c r="F30" s="87">
        <v>29.5</v>
      </c>
      <c r="G30" s="92">
        <f>D30/F30*100</f>
        <v>88.53559322033898</v>
      </c>
    </row>
    <row r="31" spans="1:7" s="84" customFormat="1" ht="75.75" customHeight="1">
      <c r="A31" s="81">
        <v>12</v>
      </c>
      <c r="B31" s="93" t="s">
        <v>113</v>
      </c>
      <c r="C31" s="87">
        <v>83.331</v>
      </c>
      <c r="D31" s="87">
        <v>5.215</v>
      </c>
      <c r="E31" s="92">
        <f>(D31/C31)*100</f>
        <v>6.25817522890641</v>
      </c>
      <c r="F31" s="87">
        <v>18.228</v>
      </c>
      <c r="G31" s="92">
        <f>D31/F31*100</f>
        <v>28.609831029185866</v>
      </c>
    </row>
    <row r="32" spans="1:7" s="84" customFormat="1" ht="65.25" customHeight="1">
      <c r="A32" s="81">
        <v>13</v>
      </c>
      <c r="B32" s="93" t="s">
        <v>74</v>
      </c>
      <c r="C32" s="87">
        <v>5621.731</v>
      </c>
      <c r="D32" s="87">
        <v>1149.408</v>
      </c>
      <c r="E32" s="92">
        <f t="shared" si="2"/>
        <v>20.4458021915314</v>
      </c>
      <c r="F32" s="87">
        <v>1050.8</v>
      </c>
      <c r="G32" s="92">
        <f t="shared" si="1"/>
        <v>109.38408831366577</v>
      </c>
    </row>
    <row r="33" spans="1:7" s="84" customFormat="1" ht="19.5" customHeight="1">
      <c r="A33" s="81"/>
      <c r="B33" s="93" t="s">
        <v>7</v>
      </c>
      <c r="C33" s="131"/>
      <c r="D33" s="87"/>
      <c r="E33" s="92"/>
      <c r="F33" s="87"/>
      <c r="G33" s="92"/>
    </row>
    <row r="34" spans="1:7" s="84" customFormat="1" ht="33" customHeight="1" hidden="1">
      <c r="A34" s="81"/>
      <c r="B34" s="107" t="s">
        <v>111</v>
      </c>
      <c r="C34" s="87">
        <v>0</v>
      </c>
      <c r="D34" s="87"/>
      <c r="E34" s="92"/>
      <c r="F34" s="87"/>
      <c r="G34" s="92"/>
    </row>
    <row r="35" spans="1:7" s="84" customFormat="1" ht="40.5" customHeight="1">
      <c r="A35" s="81">
        <v>14</v>
      </c>
      <c r="B35" s="93" t="s">
        <v>125</v>
      </c>
      <c r="C35" s="87">
        <v>5482.6</v>
      </c>
      <c r="D35" s="87">
        <v>1118.075</v>
      </c>
      <c r="E35" s="92">
        <f t="shared" si="2"/>
        <v>20.393152883668332</v>
      </c>
      <c r="F35" s="87">
        <v>999.5</v>
      </c>
      <c r="G35" s="92">
        <f t="shared" si="1"/>
        <v>111.86343171585793</v>
      </c>
    </row>
    <row r="36" spans="1:7" s="84" customFormat="1" ht="58.5" customHeight="1">
      <c r="A36" s="81">
        <v>15</v>
      </c>
      <c r="B36" s="93" t="s">
        <v>112</v>
      </c>
      <c r="C36" s="87">
        <v>55.8</v>
      </c>
      <c r="D36" s="87">
        <v>26.118</v>
      </c>
      <c r="E36" s="92">
        <f t="shared" si="2"/>
        <v>46.806451612903224</v>
      </c>
      <c r="F36" s="87">
        <v>29.5</v>
      </c>
      <c r="G36" s="92">
        <f t="shared" si="1"/>
        <v>88.53559322033898</v>
      </c>
    </row>
    <row r="37" spans="1:9" s="84" customFormat="1" ht="76.5" customHeight="1">
      <c r="A37" s="81">
        <v>16</v>
      </c>
      <c r="B37" s="93" t="s">
        <v>113</v>
      </c>
      <c r="C37" s="87">
        <v>83.331</v>
      </c>
      <c r="D37" s="87">
        <v>5.215</v>
      </c>
      <c r="E37" s="92">
        <f t="shared" si="2"/>
        <v>6.25817522890641</v>
      </c>
      <c r="F37" s="87">
        <v>18.228</v>
      </c>
      <c r="G37" s="92">
        <f t="shared" si="1"/>
        <v>28.609831029185866</v>
      </c>
      <c r="I37" s="142"/>
    </row>
    <row r="38" spans="1:7" s="84" customFormat="1" ht="27" customHeight="1">
      <c r="A38" s="81"/>
      <c r="B38" s="178" t="s">
        <v>75</v>
      </c>
      <c r="C38" s="179"/>
      <c r="D38" s="179"/>
      <c r="E38" s="179"/>
      <c r="F38" s="179"/>
      <c r="G38" s="180"/>
    </row>
    <row r="39" spans="1:7" s="84" customFormat="1" ht="39.75" customHeight="1">
      <c r="A39" s="81">
        <v>17</v>
      </c>
      <c r="B39" s="93" t="s">
        <v>76</v>
      </c>
      <c r="C39" s="109">
        <v>0.518</v>
      </c>
      <c r="D39" s="109">
        <v>0.09</v>
      </c>
      <c r="E39" s="92">
        <f aca="true" t="shared" si="3" ref="E39:E45">(D39/C39)*100</f>
        <v>17.374517374517374</v>
      </c>
      <c r="F39" s="109">
        <v>0.1132</v>
      </c>
      <c r="G39" s="92">
        <f aca="true" t="shared" si="4" ref="G39:G50">D39/F39*100</f>
        <v>79.50530035335689</v>
      </c>
    </row>
    <row r="40" spans="1:7" s="84" customFormat="1" ht="39.75" customHeight="1">
      <c r="A40" s="81">
        <v>18</v>
      </c>
      <c r="B40" s="93" t="s">
        <v>77</v>
      </c>
      <c r="C40" s="109">
        <v>364.6</v>
      </c>
      <c r="D40" s="109">
        <f>1.7+69.89</f>
        <v>71.59</v>
      </c>
      <c r="E40" s="92">
        <f t="shared" si="3"/>
        <v>19.635216675809104</v>
      </c>
      <c r="F40" s="109">
        <v>92.0769</v>
      </c>
      <c r="G40" s="92">
        <f t="shared" si="4"/>
        <v>77.75022834174479</v>
      </c>
    </row>
    <row r="41" spans="1:7" s="84" customFormat="1" ht="53.25" customHeight="1">
      <c r="A41" s="81">
        <v>19</v>
      </c>
      <c r="B41" s="93" t="s">
        <v>114</v>
      </c>
      <c r="C41" s="109">
        <v>353</v>
      </c>
      <c r="D41" s="109">
        <v>74.3</v>
      </c>
      <c r="E41" s="92">
        <f t="shared" si="3"/>
        <v>21.048158640226628</v>
      </c>
      <c r="F41" s="109">
        <v>91.1</v>
      </c>
      <c r="G41" s="92">
        <f t="shared" si="4"/>
        <v>81.55872667398464</v>
      </c>
    </row>
    <row r="42" spans="1:7" s="84" customFormat="1" ht="60.75" customHeight="1">
      <c r="A42" s="81">
        <v>20</v>
      </c>
      <c r="B42" s="93" t="s">
        <v>126</v>
      </c>
      <c r="C42" s="109">
        <v>287</v>
      </c>
      <c r="D42" s="109">
        <v>68.7</v>
      </c>
      <c r="E42" s="92">
        <f t="shared" si="3"/>
        <v>23.937282229965156</v>
      </c>
      <c r="F42" s="109">
        <v>63.9</v>
      </c>
      <c r="G42" s="92">
        <f t="shared" si="4"/>
        <v>107.51173708920187</v>
      </c>
    </row>
    <row r="43" spans="1:7" s="84" customFormat="1" ht="39.75" customHeight="1">
      <c r="A43" s="81">
        <v>21</v>
      </c>
      <c r="B43" s="93" t="s">
        <v>115</v>
      </c>
      <c r="C43" s="109">
        <v>249.6</v>
      </c>
      <c r="D43" s="109">
        <v>43</v>
      </c>
      <c r="E43" s="92">
        <f t="shared" si="3"/>
        <v>17.227564102564102</v>
      </c>
      <c r="F43" s="109">
        <v>74.6</v>
      </c>
      <c r="G43" s="92">
        <f t="shared" si="4"/>
        <v>57.64075067024129</v>
      </c>
    </row>
    <row r="44" spans="1:7" s="84" customFormat="1" ht="39.75" customHeight="1">
      <c r="A44" s="81">
        <v>22</v>
      </c>
      <c r="B44" s="93" t="s">
        <v>118</v>
      </c>
      <c r="C44" s="109">
        <v>143.783</v>
      </c>
      <c r="D44" s="109">
        <v>45.446</v>
      </c>
      <c r="E44" s="92">
        <f t="shared" si="3"/>
        <v>31.607352746847685</v>
      </c>
      <c r="F44" s="109">
        <v>52.313</v>
      </c>
      <c r="G44" s="92">
        <f t="shared" si="4"/>
        <v>86.87324374438475</v>
      </c>
    </row>
    <row r="45" spans="1:7" s="84" customFormat="1" ht="94.5" customHeight="1">
      <c r="A45" s="81">
        <v>23</v>
      </c>
      <c r="B45" s="93" t="s">
        <v>116</v>
      </c>
      <c r="C45" s="109">
        <v>90.842</v>
      </c>
      <c r="D45" s="109">
        <v>2.032</v>
      </c>
      <c r="E45" s="92">
        <f t="shared" si="3"/>
        <v>2.236850795887365</v>
      </c>
      <c r="F45" s="109">
        <v>0</v>
      </c>
      <c r="G45" s="92">
        <v>0</v>
      </c>
    </row>
    <row r="46" spans="1:7" s="98" customFormat="1" ht="18" customHeight="1">
      <c r="A46" s="96"/>
      <c r="B46" s="97" t="s">
        <v>61</v>
      </c>
      <c r="C46" s="129"/>
      <c r="D46" s="130"/>
      <c r="E46" s="120"/>
      <c r="F46" s="121"/>
      <c r="G46" s="120"/>
    </row>
    <row r="47" spans="1:7" s="84" customFormat="1" ht="51.75" customHeight="1">
      <c r="A47" s="81">
        <v>24</v>
      </c>
      <c r="B47" s="99" t="s">
        <v>51</v>
      </c>
      <c r="C47" s="127">
        <v>2973.808</v>
      </c>
      <c r="D47" s="109">
        <v>110.8073</v>
      </c>
      <c r="E47" s="92">
        <f>(D47/C47)*100</f>
        <v>3.7261080742267154</v>
      </c>
      <c r="F47" s="109">
        <v>86.4498</v>
      </c>
      <c r="G47" s="92">
        <f t="shared" si="4"/>
        <v>128.17531098973046</v>
      </c>
    </row>
    <row r="48" spans="1:7" s="84" customFormat="1" ht="15" customHeight="1">
      <c r="A48" s="81"/>
      <c r="B48" s="80" t="s">
        <v>7</v>
      </c>
      <c r="C48" s="128"/>
      <c r="D48" s="109"/>
      <c r="E48" s="92"/>
      <c r="F48" s="109"/>
      <c r="G48" s="92"/>
    </row>
    <row r="49" spans="1:7" s="84" customFormat="1" ht="54" customHeight="1">
      <c r="A49" s="81">
        <v>25</v>
      </c>
      <c r="B49" s="80" t="s">
        <v>127</v>
      </c>
      <c r="C49" s="127">
        <v>2557.315</v>
      </c>
      <c r="D49" s="109">
        <v>0</v>
      </c>
      <c r="E49" s="92">
        <f>(D49/C49)*100</f>
        <v>0</v>
      </c>
      <c r="F49" s="109">
        <v>0</v>
      </c>
      <c r="G49" s="92">
        <v>0</v>
      </c>
    </row>
    <row r="50" spans="1:7" s="84" customFormat="1" ht="39.75" customHeight="1">
      <c r="A50" s="81">
        <v>26</v>
      </c>
      <c r="B50" s="80" t="s">
        <v>55</v>
      </c>
      <c r="C50" s="127">
        <v>416.493</v>
      </c>
      <c r="D50" s="109">
        <v>110.8073</v>
      </c>
      <c r="E50" s="92">
        <f>(D50/C50)*100</f>
        <v>26.604840897686156</v>
      </c>
      <c r="F50" s="109">
        <v>86.4498</v>
      </c>
      <c r="G50" s="92">
        <f t="shared" si="4"/>
        <v>128.17531098973046</v>
      </c>
    </row>
    <row r="51" spans="1:7" ht="20.25" customHeight="1">
      <c r="A51" s="70"/>
      <c r="B51" s="167" t="s">
        <v>8</v>
      </c>
      <c r="C51" s="168"/>
      <c r="D51" s="168"/>
      <c r="E51" s="168"/>
      <c r="F51" s="168"/>
      <c r="G51" s="169"/>
    </row>
    <row r="52" spans="1:7" ht="53.25" customHeight="1">
      <c r="A52" s="70">
        <v>27</v>
      </c>
      <c r="B52" s="67" t="s">
        <v>9</v>
      </c>
      <c r="C52" s="109">
        <v>63.461</v>
      </c>
      <c r="D52" s="109">
        <v>0</v>
      </c>
      <c r="E52" s="89">
        <f>(D52/C52)*100</f>
        <v>0</v>
      </c>
      <c r="F52" s="109">
        <v>0</v>
      </c>
      <c r="G52" s="89">
        <v>0</v>
      </c>
    </row>
    <row r="53" spans="1:7" ht="15" customHeight="1" hidden="1">
      <c r="A53" s="72"/>
      <c r="B53" s="85" t="s">
        <v>10</v>
      </c>
      <c r="C53" s="126"/>
      <c r="D53" s="109"/>
      <c r="E53" s="89" t="e">
        <f aca="true" t="shared" si="5" ref="E53:E81">(D53/C53)*100</f>
        <v>#DIV/0!</v>
      </c>
      <c r="F53" s="109"/>
      <c r="G53" s="89" t="e">
        <f>D53/F53*100</f>
        <v>#DIV/0!</v>
      </c>
    </row>
    <row r="54" spans="1:7" ht="15">
      <c r="A54" s="70">
        <v>28</v>
      </c>
      <c r="B54" s="67" t="s">
        <v>11</v>
      </c>
      <c r="C54" s="109">
        <v>1.4219</v>
      </c>
      <c r="D54" s="109">
        <v>0</v>
      </c>
      <c r="E54" s="89">
        <f t="shared" si="5"/>
        <v>0</v>
      </c>
      <c r="F54" s="109">
        <v>0</v>
      </c>
      <c r="G54" s="89">
        <v>0</v>
      </c>
    </row>
    <row r="55" spans="1:7" ht="15">
      <c r="A55" s="70">
        <v>29</v>
      </c>
      <c r="B55" s="67" t="s">
        <v>12</v>
      </c>
      <c r="C55" s="109">
        <v>56.02</v>
      </c>
      <c r="D55" s="109">
        <v>0</v>
      </c>
      <c r="E55" s="89">
        <f t="shared" si="5"/>
        <v>0</v>
      </c>
      <c r="F55" s="109">
        <v>0</v>
      </c>
      <c r="G55" s="89">
        <v>0</v>
      </c>
    </row>
    <row r="56" spans="1:7" ht="30">
      <c r="A56" s="70">
        <v>30</v>
      </c>
      <c r="B56" s="67" t="s">
        <v>13</v>
      </c>
      <c r="C56" s="109">
        <v>6.6497</v>
      </c>
      <c r="D56" s="109">
        <v>0</v>
      </c>
      <c r="E56" s="89">
        <f t="shared" si="5"/>
        <v>0</v>
      </c>
      <c r="F56" s="109">
        <v>0</v>
      </c>
      <c r="G56" s="89">
        <v>0</v>
      </c>
    </row>
    <row r="57" spans="1:7" ht="15">
      <c r="A57" s="70">
        <v>31</v>
      </c>
      <c r="B57" s="145" t="s">
        <v>62</v>
      </c>
      <c r="C57" s="127">
        <v>1.653</v>
      </c>
      <c r="D57" s="109">
        <v>0</v>
      </c>
      <c r="E57" s="89">
        <f t="shared" si="5"/>
        <v>0</v>
      </c>
      <c r="F57" s="109">
        <v>0</v>
      </c>
      <c r="G57" s="89">
        <v>0</v>
      </c>
    </row>
    <row r="58" spans="1:7" ht="51.75" customHeight="1">
      <c r="A58" s="70">
        <v>32</v>
      </c>
      <c r="B58" s="69" t="s">
        <v>52</v>
      </c>
      <c r="C58" s="109">
        <v>0.22</v>
      </c>
      <c r="D58" s="109">
        <v>0</v>
      </c>
      <c r="E58" s="89">
        <f t="shared" si="5"/>
        <v>0</v>
      </c>
      <c r="F58" s="109">
        <v>0</v>
      </c>
      <c r="G58" s="89">
        <v>0</v>
      </c>
    </row>
    <row r="59" spans="1:7" ht="63.75" customHeight="1">
      <c r="A59" s="70">
        <v>33</v>
      </c>
      <c r="B59" s="69" t="s">
        <v>54</v>
      </c>
      <c r="C59" s="109">
        <v>0.1</v>
      </c>
      <c r="D59" s="109">
        <v>0</v>
      </c>
      <c r="E59" s="89">
        <f t="shared" si="5"/>
        <v>0</v>
      </c>
      <c r="F59" s="109">
        <v>0</v>
      </c>
      <c r="G59" s="89">
        <v>0</v>
      </c>
    </row>
    <row r="60" spans="1:7" ht="27" customHeight="1">
      <c r="A60" s="70">
        <v>34</v>
      </c>
      <c r="B60" s="69" t="s">
        <v>14</v>
      </c>
      <c r="C60" s="109">
        <v>1.333</v>
      </c>
      <c r="D60" s="109">
        <v>0</v>
      </c>
      <c r="E60" s="89">
        <f t="shared" si="5"/>
        <v>0</v>
      </c>
      <c r="F60" s="109">
        <v>0</v>
      </c>
      <c r="G60" s="89">
        <v>0</v>
      </c>
    </row>
    <row r="61" spans="1:7" ht="15">
      <c r="A61" s="70">
        <v>35</v>
      </c>
      <c r="B61" s="67" t="s">
        <v>63</v>
      </c>
      <c r="C61" s="127">
        <v>2.7797</v>
      </c>
      <c r="D61" s="109">
        <v>0</v>
      </c>
      <c r="E61" s="89">
        <f t="shared" si="5"/>
        <v>0</v>
      </c>
      <c r="F61" s="109">
        <v>0</v>
      </c>
      <c r="G61" s="89">
        <v>0</v>
      </c>
    </row>
    <row r="62" spans="1:7" ht="47.25" customHeight="1">
      <c r="A62" s="70">
        <v>36</v>
      </c>
      <c r="B62" s="69" t="s">
        <v>52</v>
      </c>
      <c r="C62" s="109">
        <v>0.25</v>
      </c>
      <c r="D62" s="109">
        <v>0</v>
      </c>
      <c r="E62" s="89">
        <f t="shared" si="5"/>
        <v>0</v>
      </c>
      <c r="F62" s="109">
        <v>0</v>
      </c>
      <c r="G62" s="89">
        <v>0</v>
      </c>
    </row>
    <row r="63" spans="1:7" ht="66.75" customHeight="1">
      <c r="A63" s="70">
        <v>37</v>
      </c>
      <c r="B63" s="69" t="s">
        <v>54</v>
      </c>
      <c r="C63" s="109">
        <v>1.7737</v>
      </c>
      <c r="D63" s="109">
        <v>0</v>
      </c>
      <c r="E63" s="89">
        <f t="shared" si="5"/>
        <v>0</v>
      </c>
      <c r="F63" s="109">
        <v>0</v>
      </c>
      <c r="G63" s="89">
        <v>0</v>
      </c>
    </row>
    <row r="64" spans="1:7" ht="29.25" customHeight="1">
      <c r="A64" s="70">
        <v>38</v>
      </c>
      <c r="B64" s="69" t="s">
        <v>14</v>
      </c>
      <c r="C64" s="109">
        <v>0.756</v>
      </c>
      <c r="D64" s="109">
        <v>0</v>
      </c>
      <c r="E64" s="89">
        <f t="shared" si="5"/>
        <v>0</v>
      </c>
      <c r="F64" s="109">
        <v>0</v>
      </c>
      <c r="G64" s="89">
        <v>0</v>
      </c>
    </row>
    <row r="65" spans="1:7" ht="29.25" customHeight="1">
      <c r="A65" s="70">
        <v>39</v>
      </c>
      <c r="B65" s="68" t="s">
        <v>64</v>
      </c>
      <c r="C65" s="127">
        <v>0.2997</v>
      </c>
      <c r="D65" s="109">
        <v>0</v>
      </c>
      <c r="E65" s="89">
        <f t="shared" si="5"/>
        <v>0</v>
      </c>
      <c r="F65" s="109">
        <v>0</v>
      </c>
      <c r="G65" s="89">
        <v>0</v>
      </c>
    </row>
    <row r="66" spans="1:7" ht="28.5" customHeight="1">
      <c r="A66" s="70">
        <v>40</v>
      </c>
      <c r="B66" s="69" t="s">
        <v>14</v>
      </c>
      <c r="C66" s="127">
        <v>0.2997</v>
      </c>
      <c r="D66" s="109">
        <v>0</v>
      </c>
      <c r="E66" s="89">
        <f t="shared" si="5"/>
        <v>0</v>
      </c>
      <c r="F66" s="109">
        <v>0</v>
      </c>
      <c r="G66" s="89">
        <v>0</v>
      </c>
    </row>
    <row r="67" spans="1:7" ht="18.75" customHeight="1">
      <c r="A67" s="70">
        <v>41</v>
      </c>
      <c r="B67" s="66" t="s">
        <v>65</v>
      </c>
      <c r="C67" s="109">
        <v>0.0631</v>
      </c>
      <c r="D67" s="109">
        <v>0</v>
      </c>
      <c r="E67" s="89">
        <f t="shared" si="5"/>
        <v>0</v>
      </c>
      <c r="F67" s="109">
        <v>0</v>
      </c>
      <c r="G67" s="89">
        <v>0</v>
      </c>
    </row>
    <row r="68" spans="1:7" ht="57.75" customHeight="1">
      <c r="A68" s="70">
        <v>42</v>
      </c>
      <c r="B68" s="69" t="s">
        <v>54</v>
      </c>
      <c r="C68" s="109">
        <v>0.037</v>
      </c>
      <c r="D68" s="109">
        <v>0</v>
      </c>
      <c r="E68" s="89">
        <f>(D68/C68)*100</f>
        <v>0</v>
      </c>
      <c r="F68" s="109">
        <v>0</v>
      </c>
      <c r="G68" s="89">
        <v>0</v>
      </c>
    </row>
    <row r="69" spans="1:7" ht="38.25" customHeight="1">
      <c r="A69" s="70">
        <v>43</v>
      </c>
      <c r="B69" s="69" t="s">
        <v>14</v>
      </c>
      <c r="C69" s="109">
        <v>0.0261</v>
      </c>
      <c r="D69" s="109">
        <v>0</v>
      </c>
      <c r="E69" s="89">
        <f t="shared" si="5"/>
        <v>0</v>
      </c>
      <c r="F69" s="109">
        <v>0</v>
      </c>
      <c r="G69" s="89">
        <v>0</v>
      </c>
    </row>
    <row r="70" spans="1:7" ht="16.5" customHeight="1">
      <c r="A70" s="70">
        <v>44</v>
      </c>
      <c r="B70" s="67" t="s">
        <v>66</v>
      </c>
      <c r="C70" s="127">
        <v>1.223</v>
      </c>
      <c r="D70" s="109">
        <v>0.3393</v>
      </c>
      <c r="E70" s="89">
        <f t="shared" si="5"/>
        <v>27.743254292722806</v>
      </c>
      <c r="F70" s="109">
        <v>0.258</v>
      </c>
      <c r="G70" s="89">
        <f aca="true" t="shared" si="6" ref="G70:G81">D70/F70*100</f>
        <v>131.51162790697674</v>
      </c>
    </row>
    <row r="71" spans="1:7" ht="41.25" customHeight="1">
      <c r="A71" s="70">
        <v>45</v>
      </c>
      <c r="B71" s="69" t="s">
        <v>52</v>
      </c>
      <c r="C71" s="127">
        <v>0.257</v>
      </c>
      <c r="D71" s="109">
        <v>0.1122</v>
      </c>
      <c r="E71" s="89">
        <f t="shared" si="5"/>
        <v>43.657587548638126</v>
      </c>
      <c r="F71" s="109">
        <v>0.0451</v>
      </c>
      <c r="G71" s="89">
        <f t="shared" si="6"/>
        <v>248.78048780487805</v>
      </c>
    </row>
    <row r="72" spans="1:7" ht="61.5" customHeight="1">
      <c r="A72" s="70">
        <v>46</v>
      </c>
      <c r="B72" s="69" t="s">
        <v>54</v>
      </c>
      <c r="C72" s="109">
        <v>0.022</v>
      </c>
      <c r="D72" s="109">
        <v>0.0058</v>
      </c>
      <c r="E72" s="89">
        <f t="shared" si="5"/>
        <v>26.36363636363636</v>
      </c>
      <c r="F72" s="109">
        <v>0.0069</v>
      </c>
      <c r="G72" s="89">
        <f t="shared" si="6"/>
        <v>84.05797101449275</v>
      </c>
    </row>
    <row r="73" spans="1:7" ht="36.75" customHeight="1">
      <c r="A73" s="70">
        <v>47</v>
      </c>
      <c r="B73" s="69" t="s">
        <v>14</v>
      </c>
      <c r="C73" s="109">
        <v>0.944</v>
      </c>
      <c r="D73" s="109">
        <v>0.2213</v>
      </c>
      <c r="E73" s="89">
        <f t="shared" si="5"/>
        <v>23.44279661016949</v>
      </c>
      <c r="F73" s="109">
        <v>0.206</v>
      </c>
      <c r="G73" s="89">
        <f t="shared" si="6"/>
        <v>107.42718446601943</v>
      </c>
    </row>
    <row r="74" spans="1:7" ht="17.25" customHeight="1">
      <c r="A74" s="70">
        <v>48</v>
      </c>
      <c r="B74" s="67" t="s">
        <v>15</v>
      </c>
      <c r="C74" s="127">
        <v>13.351</v>
      </c>
      <c r="D74" s="109">
        <v>3.4084</v>
      </c>
      <c r="E74" s="89">
        <f t="shared" si="5"/>
        <v>25.52917384465583</v>
      </c>
      <c r="F74" s="109">
        <v>2.3652</v>
      </c>
      <c r="G74" s="89">
        <f t="shared" si="6"/>
        <v>144.10620666328427</v>
      </c>
    </row>
    <row r="75" spans="1:7" ht="44.25" customHeight="1">
      <c r="A75" s="70">
        <v>49</v>
      </c>
      <c r="B75" s="69" t="s">
        <v>52</v>
      </c>
      <c r="C75" s="109">
        <v>12.048</v>
      </c>
      <c r="D75" s="109">
        <v>3.0222</v>
      </c>
      <c r="E75" s="89">
        <f t="shared" si="5"/>
        <v>25.084661354581677</v>
      </c>
      <c r="F75" s="109">
        <v>2.0069</v>
      </c>
      <c r="G75" s="89">
        <f t="shared" si="6"/>
        <v>150.5904629029847</v>
      </c>
    </row>
    <row r="76" spans="1:7" s="84" customFormat="1" ht="70.5" customHeight="1">
      <c r="A76" s="81">
        <v>50</v>
      </c>
      <c r="B76" s="90" t="s">
        <v>54</v>
      </c>
      <c r="C76" s="109">
        <v>0.012</v>
      </c>
      <c r="D76" s="109">
        <v>0.0302</v>
      </c>
      <c r="E76" s="89">
        <f t="shared" si="5"/>
        <v>251.66666666666666</v>
      </c>
      <c r="F76" s="109">
        <v>0.0045</v>
      </c>
      <c r="G76" s="89">
        <f t="shared" si="6"/>
        <v>671.1111111111112</v>
      </c>
    </row>
    <row r="77" spans="1:7" ht="33.75" customHeight="1">
      <c r="A77" s="70">
        <v>51</v>
      </c>
      <c r="B77" s="69" t="s">
        <v>14</v>
      </c>
      <c r="C77" s="109">
        <v>1.291</v>
      </c>
      <c r="D77" s="109">
        <v>0.356</v>
      </c>
      <c r="E77" s="89">
        <f t="shared" si="5"/>
        <v>27.575522850503486</v>
      </c>
      <c r="F77" s="109">
        <v>0.3538</v>
      </c>
      <c r="G77" s="89">
        <f t="shared" si="6"/>
        <v>100.62182023742227</v>
      </c>
    </row>
    <row r="78" spans="1:7" ht="15">
      <c r="A78" s="70">
        <v>52</v>
      </c>
      <c r="B78" s="67" t="s">
        <v>56</v>
      </c>
      <c r="C78" s="127">
        <v>3.925</v>
      </c>
      <c r="D78" s="109">
        <v>0.9812</v>
      </c>
      <c r="E78" s="89">
        <f t="shared" si="5"/>
        <v>24.99872611464968</v>
      </c>
      <c r="F78" s="109">
        <v>1.04</v>
      </c>
      <c r="G78" s="89">
        <f t="shared" si="6"/>
        <v>94.34615384615384</v>
      </c>
    </row>
    <row r="79" spans="1:7" ht="69" customHeight="1" hidden="1">
      <c r="A79" s="70">
        <v>57</v>
      </c>
      <c r="B79" s="69" t="s">
        <v>54</v>
      </c>
      <c r="C79" s="109">
        <v>0</v>
      </c>
      <c r="D79" s="109"/>
      <c r="E79" s="89" t="e">
        <f t="shared" si="5"/>
        <v>#DIV/0!</v>
      </c>
      <c r="F79" s="109"/>
      <c r="G79" s="89" t="e">
        <f t="shared" si="6"/>
        <v>#DIV/0!</v>
      </c>
    </row>
    <row r="80" spans="1:7" ht="34.5" customHeight="1">
      <c r="A80" s="72">
        <v>53</v>
      </c>
      <c r="B80" s="69" t="s">
        <v>14</v>
      </c>
      <c r="C80" s="109">
        <v>3.925</v>
      </c>
      <c r="D80" s="109">
        <v>0.9812</v>
      </c>
      <c r="E80" s="89">
        <f t="shared" si="5"/>
        <v>24.99872611464968</v>
      </c>
      <c r="F80" s="109">
        <v>1.04</v>
      </c>
      <c r="G80" s="89">
        <f t="shared" si="6"/>
        <v>94.34615384615384</v>
      </c>
    </row>
    <row r="81" spans="1:9" s="84" customFormat="1" ht="32.25" customHeight="1">
      <c r="A81" s="81">
        <v>54</v>
      </c>
      <c r="B81" s="99" t="s">
        <v>59</v>
      </c>
      <c r="C81" s="127">
        <v>131.3</v>
      </c>
      <c r="D81" s="109">
        <v>5</v>
      </c>
      <c r="E81" s="92">
        <f t="shared" si="5"/>
        <v>3.808073115003808</v>
      </c>
      <c r="F81" s="109">
        <v>39.6</v>
      </c>
      <c r="G81" s="92">
        <f t="shared" si="6"/>
        <v>12.626262626262626</v>
      </c>
      <c r="I81" s="143"/>
    </row>
    <row r="82" spans="1:7" ht="36" customHeight="1">
      <c r="A82" s="70"/>
      <c r="B82" s="167" t="s">
        <v>53</v>
      </c>
      <c r="C82" s="168"/>
      <c r="D82" s="168"/>
      <c r="E82" s="168"/>
      <c r="F82" s="168"/>
      <c r="G82" s="169"/>
    </row>
    <row r="83" spans="1:7" ht="22.5" customHeight="1">
      <c r="A83" s="70">
        <v>55</v>
      </c>
      <c r="B83" s="67" t="s">
        <v>16</v>
      </c>
      <c r="C83" s="148">
        <v>4813</v>
      </c>
      <c r="D83" s="147">
        <v>4786</v>
      </c>
      <c r="E83" s="89">
        <f>(D83/C83)*100</f>
        <v>99.43901932266778</v>
      </c>
      <c r="F83" s="147">
        <v>3383</v>
      </c>
      <c r="G83" s="89">
        <f>D83/F83*100</f>
        <v>141.47206621342002</v>
      </c>
    </row>
    <row r="84" spans="1:7" ht="49.5" customHeight="1">
      <c r="A84" s="70">
        <v>56</v>
      </c>
      <c r="B84" s="68" t="s">
        <v>52</v>
      </c>
      <c r="C84" s="147">
        <v>4283</v>
      </c>
      <c r="D84" s="147">
        <v>4252</v>
      </c>
      <c r="E84" s="89">
        <f aca="true" t="shared" si="7" ref="E84:E92">(D84/C84)*100</f>
        <v>99.27620826523464</v>
      </c>
      <c r="F84" s="147">
        <v>2868</v>
      </c>
      <c r="G84" s="89">
        <f aca="true" t="shared" si="8" ref="G84:G119">D84/F84*100</f>
        <v>148.2566248256625</v>
      </c>
    </row>
    <row r="85" spans="1:7" ht="60">
      <c r="A85" s="70">
        <v>57</v>
      </c>
      <c r="B85" s="69" t="s">
        <v>54</v>
      </c>
      <c r="C85" s="147">
        <v>130</v>
      </c>
      <c r="D85" s="147">
        <v>124</v>
      </c>
      <c r="E85" s="89">
        <f t="shared" si="7"/>
        <v>95.38461538461539</v>
      </c>
      <c r="F85" s="147">
        <v>143</v>
      </c>
      <c r="G85" s="89">
        <f t="shared" si="8"/>
        <v>86.7132867132867</v>
      </c>
    </row>
    <row r="86" spans="1:7" ht="28.5" customHeight="1">
      <c r="A86" s="70">
        <v>58</v>
      </c>
      <c r="B86" s="69" t="s">
        <v>14</v>
      </c>
      <c r="C86" s="147">
        <v>400</v>
      </c>
      <c r="D86" s="147">
        <v>410</v>
      </c>
      <c r="E86" s="89">
        <f t="shared" si="7"/>
        <v>102.49999999999999</v>
      </c>
      <c r="F86" s="147">
        <v>372</v>
      </c>
      <c r="G86" s="89">
        <f t="shared" si="8"/>
        <v>110.21505376344085</v>
      </c>
    </row>
    <row r="87" spans="1:7" ht="45">
      <c r="A87" s="70">
        <v>59</v>
      </c>
      <c r="B87" s="67" t="s">
        <v>17</v>
      </c>
      <c r="C87" s="148">
        <v>2431</v>
      </c>
      <c r="D87" s="147">
        <v>2273</v>
      </c>
      <c r="E87" s="89">
        <f t="shared" si="7"/>
        <v>93.50061703002879</v>
      </c>
      <c r="F87" s="147">
        <v>1721</v>
      </c>
      <c r="G87" s="89">
        <f t="shared" si="8"/>
        <v>132.07437536316095</v>
      </c>
    </row>
    <row r="88" spans="1:7" ht="45" customHeight="1">
      <c r="A88" s="70">
        <v>60</v>
      </c>
      <c r="B88" s="69" t="s">
        <v>52</v>
      </c>
      <c r="C88" s="147">
        <v>2194</v>
      </c>
      <c r="D88" s="147">
        <v>2018</v>
      </c>
      <c r="E88" s="89">
        <f t="shared" si="7"/>
        <v>91.97812215132178</v>
      </c>
      <c r="F88" s="147">
        <v>1508</v>
      </c>
      <c r="G88" s="89">
        <f t="shared" si="8"/>
        <v>133.81962864721487</v>
      </c>
    </row>
    <row r="89" spans="1:7" ht="60" customHeight="1">
      <c r="A89" s="70">
        <v>61</v>
      </c>
      <c r="B89" s="69" t="s">
        <v>54</v>
      </c>
      <c r="C89" s="147">
        <v>3</v>
      </c>
      <c r="D89" s="147">
        <v>20</v>
      </c>
      <c r="E89" s="89">
        <f t="shared" si="7"/>
        <v>666.6666666666667</v>
      </c>
      <c r="F89" s="147">
        <v>8</v>
      </c>
      <c r="G89" s="89">
        <f t="shared" si="8"/>
        <v>250</v>
      </c>
    </row>
    <row r="90" spans="1:7" ht="28.5" customHeight="1">
      <c r="A90" s="70">
        <v>62</v>
      </c>
      <c r="B90" s="69" t="s">
        <v>14</v>
      </c>
      <c r="C90" s="147">
        <v>234</v>
      </c>
      <c r="D90" s="147">
        <v>235</v>
      </c>
      <c r="E90" s="89">
        <f t="shared" si="7"/>
        <v>100.42735042735043</v>
      </c>
      <c r="F90" s="147">
        <v>205</v>
      </c>
      <c r="G90" s="89">
        <f t="shared" si="8"/>
        <v>114.6341463414634</v>
      </c>
    </row>
    <row r="91" spans="1:7" ht="15.75" customHeight="1">
      <c r="A91" s="70">
        <v>63</v>
      </c>
      <c r="B91" s="67" t="s">
        <v>18</v>
      </c>
      <c r="C91" s="147">
        <v>1612</v>
      </c>
      <c r="D91" s="147">
        <v>1717</v>
      </c>
      <c r="E91" s="89">
        <f t="shared" si="7"/>
        <v>106.5136476426799</v>
      </c>
      <c r="F91" s="147">
        <v>1412</v>
      </c>
      <c r="G91" s="89">
        <f t="shared" si="8"/>
        <v>121.60056657223797</v>
      </c>
    </row>
    <row r="92" spans="1:7" ht="15.75" customHeight="1">
      <c r="A92" s="70">
        <v>64</v>
      </c>
      <c r="B92" s="67" t="s">
        <v>19</v>
      </c>
      <c r="C92" s="149">
        <v>45.045</v>
      </c>
      <c r="D92" s="149">
        <v>45.9</v>
      </c>
      <c r="E92" s="89">
        <f t="shared" si="7"/>
        <v>101.89810189810188</v>
      </c>
      <c r="F92" s="149">
        <v>45.03</v>
      </c>
      <c r="G92" s="89">
        <f t="shared" si="8"/>
        <v>101.93204530313125</v>
      </c>
    </row>
    <row r="93" spans="1:7" ht="15.75" customHeight="1">
      <c r="A93" s="70"/>
      <c r="B93" s="75" t="s">
        <v>78</v>
      </c>
      <c r="C93" s="87"/>
      <c r="D93" s="122"/>
      <c r="E93" s="123"/>
      <c r="F93" s="122"/>
      <c r="G93" s="123"/>
    </row>
    <row r="94" spans="1:7" s="140" customFormat="1" ht="28.5" customHeight="1" hidden="1">
      <c r="A94" s="136">
        <v>69</v>
      </c>
      <c r="B94" s="141" t="s">
        <v>79</v>
      </c>
      <c r="C94" s="137">
        <v>149.2</v>
      </c>
      <c r="D94" s="144"/>
      <c r="E94" s="138">
        <f>(D94/C94)*100</f>
        <v>0</v>
      </c>
      <c r="F94" s="137"/>
      <c r="G94" s="138" t="e">
        <f t="shared" si="8"/>
        <v>#DIV/0!</v>
      </c>
    </row>
    <row r="95" spans="1:7" s="140" customFormat="1" ht="28.5" customHeight="1" hidden="1">
      <c r="A95" s="136"/>
      <c r="B95" s="141" t="s">
        <v>105</v>
      </c>
      <c r="C95" s="137">
        <v>104</v>
      </c>
      <c r="D95" s="144"/>
      <c r="E95" s="139"/>
      <c r="F95" s="137"/>
      <c r="G95" s="138"/>
    </row>
    <row r="96" spans="1:7" s="84" customFormat="1" ht="90" hidden="1">
      <c r="A96" s="81">
        <v>70</v>
      </c>
      <c r="B96" s="79" t="s">
        <v>128</v>
      </c>
      <c r="C96" s="87">
        <v>171.1</v>
      </c>
      <c r="D96" s="87"/>
      <c r="E96" s="92">
        <f>(D96/C96)*100</f>
        <v>0</v>
      </c>
      <c r="F96" s="87"/>
      <c r="G96" s="92" t="e">
        <f>D96/F96*100</f>
        <v>#DIV/0!</v>
      </c>
    </row>
    <row r="97" spans="1:7" ht="105">
      <c r="A97" s="70">
        <v>65</v>
      </c>
      <c r="B97" s="105" t="s">
        <v>129</v>
      </c>
      <c r="C97" s="87">
        <v>123.7</v>
      </c>
      <c r="D97" s="87">
        <v>17.2298</v>
      </c>
      <c r="E97" s="92">
        <f>(D97/C97)*100</f>
        <v>13.928698464025867</v>
      </c>
      <c r="F97" s="87">
        <v>24.46</v>
      </c>
      <c r="G97" s="92">
        <f>D97/F97*100</f>
        <v>70.44071954210956</v>
      </c>
    </row>
    <row r="98" spans="1:7" s="84" customFormat="1" ht="30" customHeight="1">
      <c r="A98" s="81"/>
      <c r="B98" s="91" t="s">
        <v>80</v>
      </c>
      <c r="C98" s="87"/>
      <c r="D98" s="122"/>
      <c r="E98" s="124"/>
      <c r="F98" s="122"/>
      <c r="G98" s="124"/>
    </row>
    <row r="99" spans="1:7" s="84" customFormat="1" ht="45">
      <c r="A99" s="81">
        <v>66</v>
      </c>
      <c r="B99" s="79" t="s">
        <v>100</v>
      </c>
      <c r="C99" s="87">
        <v>4145.26</v>
      </c>
      <c r="D99" s="87">
        <v>362.15059</v>
      </c>
      <c r="E99" s="92">
        <f>(D99/C99)*100</f>
        <v>8.736498796215436</v>
      </c>
      <c r="F99" s="87">
        <v>355.65</v>
      </c>
      <c r="G99" s="92">
        <f t="shared" si="8"/>
        <v>101.82780542668355</v>
      </c>
    </row>
    <row r="100" spans="1:7" s="84" customFormat="1" ht="30" hidden="1">
      <c r="A100" s="81">
        <v>68</v>
      </c>
      <c r="B100" s="79" t="s">
        <v>105</v>
      </c>
      <c r="C100" s="87"/>
      <c r="D100" s="92"/>
      <c r="E100" s="92" t="s">
        <v>84</v>
      </c>
      <c r="F100" s="92"/>
      <c r="G100" s="92" t="s">
        <v>84</v>
      </c>
    </row>
    <row r="101" spans="1:7" s="84" customFormat="1" ht="47.25" customHeight="1">
      <c r="A101" s="81">
        <v>67</v>
      </c>
      <c r="B101" s="79" t="s">
        <v>140</v>
      </c>
      <c r="C101" s="87">
        <v>1715.47</v>
      </c>
      <c r="D101" s="87">
        <v>362.15059</v>
      </c>
      <c r="E101" s="92">
        <f aca="true" t="shared" si="9" ref="E101:E107">(D101/C101)*100</f>
        <v>21.110866992719195</v>
      </c>
      <c r="F101" s="87">
        <v>355.65</v>
      </c>
      <c r="G101" s="92">
        <f t="shared" si="8"/>
        <v>101.82780542668355</v>
      </c>
    </row>
    <row r="102" spans="1:7" s="84" customFormat="1" ht="45">
      <c r="A102" s="81">
        <v>68</v>
      </c>
      <c r="B102" s="79" t="s">
        <v>101</v>
      </c>
      <c r="C102" s="87">
        <v>98.04</v>
      </c>
      <c r="D102" s="87">
        <v>4.3478</v>
      </c>
      <c r="E102" s="92">
        <f t="shared" si="9"/>
        <v>4.434720522235822</v>
      </c>
      <c r="F102" s="87">
        <v>4.106</v>
      </c>
      <c r="G102" s="92">
        <f t="shared" si="8"/>
        <v>105.88894301022896</v>
      </c>
    </row>
    <row r="103" spans="1:7" s="84" customFormat="1" ht="30" hidden="1">
      <c r="A103" s="81">
        <v>71</v>
      </c>
      <c r="B103" s="79" t="s">
        <v>105</v>
      </c>
      <c r="C103" s="87"/>
      <c r="D103" s="92"/>
      <c r="E103" s="92" t="s">
        <v>84</v>
      </c>
      <c r="F103" s="92"/>
      <c r="G103" s="92" t="s">
        <v>84</v>
      </c>
    </row>
    <row r="104" spans="1:7" s="84" customFormat="1" ht="30">
      <c r="A104" s="81">
        <v>69</v>
      </c>
      <c r="B104" s="79" t="s">
        <v>103</v>
      </c>
      <c r="C104" s="87">
        <v>17.44</v>
      </c>
      <c r="D104" s="87">
        <v>4.3478</v>
      </c>
      <c r="E104" s="92">
        <f>(D104/C104)*100</f>
        <v>24.930045871559635</v>
      </c>
      <c r="F104" s="87">
        <v>4.106</v>
      </c>
      <c r="G104" s="92">
        <f>D104/F104*100</f>
        <v>105.88894301022896</v>
      </c>
    </row>
    <row r="105" spans="1:7" ht="45" hidden="1">
      <c r="A105" s="70">
        <v>78</v>
      </c>
      <c r="B105" s="79" t="s">
        <v>102</v>
      </c>
      <c r="C105" s="87"/>
      <c r="D105" s="87"/>
      <c r="E105" s="89" t="e">
        <f t="shared" si="9"/>
        <v>#DIV/0!</v>
      </c>
      <c r="F105" s="87"/>
      <c r="G105" s="89" t="e">
        <f t="shared" si="8"/>
        <v>#DIV/0!</v>
      </c>
    </row>
    <row r="106" spans="1:7" ht="30" hidden="1">
      <c r="A106" s="70">
        <v>79</v>
      </c>
      <c r="B106" s="79" t="s">
        <v>105</v>
      </c>
      <c r="C106" s="87"/>
      <c r="D106" s="92"/>
      <c r="E106" s="89" t="s">
        <v>84</v>
      </c>
      <c r="F106" s="92"/>
      <c r="G106" s="89" t="s">
        <v>84</v>
      </c>
    </row>
    <row r="107" spans="1:7" ht="32.25" customHeight="1" hidden="1">
      <c r="A107" s="70">
        <v>80</v>
      </c>
      <c r="B107" s="79" t="s">
        <v>103</v>
      </c>
      <c r="C107" s="87"/>
      <c r="D107" s="87"/>
      <c r="E107" s="89" t="e">
        <f t="shared" si="9"/>
        <v>#DIV/0!</v>
      </c>
      <c r="F107" s="87"/>
      <c r="G107" s="89" t="e">
        <f t="shared" si="8"/>
        <v>#DIV/0!</v>
      </c>
    </row>
    <row r="108" spans="1:7" ht="32.25" customHeight="1">
      <c r="A108" s="70"/>
      <c r="B108" s="91" t="s">
        <v>81</v>
      </c>
      <c r="C108" s="87"/>
      <c r="D108" s="122"/>
      <c r="E108" s="124"/>
      <c r="F108" s="122"/>
      <c r="G108" s="124"/>
    </row>
    <row r="109" spans="1:7" s="84" customFormat="1" ht="54.75" customHeight="1">
      <c r="A109" s="81">
        <v>70</v>
      </c>
      <c r="B109" s="79" t="s">
        <v>82</v>
      </c>
      <c r="C109" s="87">
        <v>472.9</v>
      </c>
      <c r="D109" s="87">
        <v>0</v>
      </c>
      <c r="E109" s="92">
        <f>(D109/C109)*100</f>
        <v>0</v>
      </c>
      <c r="F109" s="87">
        <v>0</v>
      </c>
      <c r="G109" s="92">
        <v>0</v>
      </c>
    </row>
    <row r="110" spans="1:7" s="84" customFormat="1" ht="41.25" customHeight="1" hidden="1">
      <c r="A110" s="81">
        <v>79</v>
      </c>
      <c r="B110" s="79" t="s">
        <v>104</v>
      </c>
      <c r="C110" s="87"/>
      <c r="D110" s="151"/>
      <c r="E110" s="152" t="s">
        <v>84</v>
      </c>
      <c r="F110" s="151"/>
      <c r="G110" s="152" t="s">
        <v>84</v>
      </c>
    </row>
    <row r="111" spans="1:7" s="84" customFormat="1" ht="75">
      <c r="A111" s="81">
        <v>71</v>
      </c>
      <c r="B111" s="79" t="s">
        <v>83</v>
      </c>
      <c r="C111" s="87">
        <v>360.2</v>
      </c>
      <c r="D111" s="87">
        <v>0</v>
      </c>
      <c r="E111" s="92">
        <f>(D111/C111)*100</f>
        <v>0</v>
      </c>
      <c r="F111" s="87">
        <v>0</v>
      </c>
      <c r="G111" s="92">
        <v>0</v>
      </c>
    </row>
    <row r="112" spans="1:7" s="114" customFormat="1" ht="30" hidden="1">
      <c r="A112" s="112">
        <v>75</v>
      </c>
      <c r="B112" s="116" t="s">
        <v>104</v>
      </c>
      <c r="C112" s="113"/>
      <c r="D112" s="115"/>
      <c r="E112" s="125" t="s">
        <v>84</v>
      </c>
      <c r="F112" s="125"/>
      <c r="G112" s="125" t="s">
        <v>84</v>
      </c>
    </row>
    <row r="113" spans="1:7" ht="22.5" customHeight="1">
      <c r="A113" s="70"/>
      <c r="B113" s="75" t="s">
        <v>86</v>
      </c>
      <c r="C113" s="87"/>
      <c r="D113" s="87"/>
      <c r="E113" s="89"/>
      <c r="F113" s="87"/>
      <c r="G113" s="89"/>
    </row>
    <row r="114" spans="1:7" ht="45">
      <c r="A114" s="70">
        <v>72</v>
      </c>
      <c r="B114" s="82" t="s">
        <v>85</v>
      </c>
      <c r="C114" s="87">
        <v>14.05</v>
      </c>
      <c r="D114" s="87">
        <v>4.5324</v>
      </c>
      <c r="E114" s="89">
        <f aca="true" t="shared" si="10" ref="E114:E119">(D114/C114)*100</f>
        <v>32.259074733096085</v>
      </c>
      <c r="F114" s="87">
        <v>3.793</v>
      </c>
      <c r="G114" s="89">
        <f>D114/F114*100</f>
        <v>119.49380437648298</v>
      </c>
    </row>
    <row r="115" spans="1:7" s="84" customFormat="1" ht="45" customHeight="1">
      <c r="A115" s="81">
        <v>73</v>
      </c>
      <c r="B115" s="82" t="s">
        <v>94</v>
      </c>
      <c r="C115" s="87">
        <v>3282</v>
      </c>
      <c r="D115" s="87">
        <v>3272</v>
      </c>
      <c r="E115" s="92">
        <f t="shared" si="10"/>
        <v>99.69530773918342</v>
      </c>
      <c r="F115" s="87">
        <v>3218</v>
      </c>
      <c r="G115" s="92">
        <f t="shared" si="8"/>
        <v>101.6780609073959</v>
      </c>
    </row>
    <row r="116" spans="1:7" s="84" customFormat="1" ht="60.75" customHeight="1">
      <c r="A116" s="81">
        <v>74</v>
      </c>
      <c r="B116" s="79" t="s">
        <v>93</v>
      </c>
      <c r="C116" s="87">
        <v>1455</v>
      </c>
      <c r="D116" s="87">
        <v>1245</v>
      </c>
      <c r="E116" s="92">
        <f t="shared" si="10"/>
        <v>85.56701030927834</v>
      </c>
      <c r="F116" s="87">
        <v>1350</v>
      </c>
      <c r="G116" s="92">
        <f t="shared" si="8"/>
        <v>92.22222222222223</v>
      </c>
    </row>
    <row r="117" spans="1:7" s="84" customFormat="1" ht="78.75" customHeight="1">
      <c r="A117" s="81">
        <v>75</v>
      </c>
      <c r="B117" s="82" t="s">
        <v>95</v>
      </c>
      <c r="C117" s="87">
        <v>690</v>
      </c>
      <c r="D117" s="87">
        <v>690</v>
      </c>
      <c r="E117" s="92">
        <f t="shared" si="10"/>
        <v>100</v>
      </c>
      <c r="F117" s="87">
        <v>638</v>
      </c>
      <c r="G117" s="92">
        <f t="shared" si="8"/>
        <v>108.15047021943573</v>
      </c>
    </row>
    <row r="118" spans="1:7" s="84" customFormat="1" ht="55.5" customHeight="1">
      <c r="A118" s="81">
        <v>76</v>
      </c>
      <c r="B118" s="82" t="s">
        <v>96</v>
      </c>
      <c r="C118" s="87">
        <v>1490</v>
      </c>
      <c r="D118" s="87">
        <v>1490</v>
      </c>
      <c r="E118" s="92">
        <f t="shared" si="10"/>
        <v>100</v>
      </c>
      <c r="F118" s="87">
        <v>1490</v>
      </c>
      <c r="G118" s="92">
        <f t="shared" si="8"/>
        <v>100</v>
      </c>
    </row>
    <row r="119" spans="1:7" s="84" customFormat="1" ht="65.25" customHeight="1">
      <c r="A119" s="81">
        <v>77</v>
      </c>
      <c r="B119" s="79" t="s">
        <v>97</v>
      </c>
      <c r="C119" s="87">
        <v>5</v>
      </c>
      <c r="D119" s="87">
        <v>5</v>
      </c>
      <c r="E119" s="92">
        <f t="shared" si="10"/>
        <v>100</v>
      </c>
      <c r="F119" s="87">
        <v>5</v>
      </c>
      <c r="G119" s="92">
        <f t="shared" si="8"/>
        <v>100</v>
      </c>
    </row>
    <row r="120" spans="1:7" ht="49.5" customHeight="1">
      <c r="A120" s="70"/>
      <c r="B120" s="77" t="s">
        <v>87</v>
      </c>
      <c r="C120" s="87"/>
      <c r="D120" s="122"/>
      <c r="E120" s="123"/>
      <c r="F120" s="122"/>
      <c r="G120" s="123"/>
    </row>
    <row r="121" spans="1:7" s="84" customFormat="1" ht="62.25" customHeight="1">
      <c r="A121" s="81">
        <v>78</v>
      </c>
      <c r="B121" s="82" t="s">
        <v>98</v>
      </c>
      <c r="C121" s="87">
        <v>287</v>
      </c>
      <c r="D121" s="87">
        <v>347.5</v>
      </c>
      <c r="E121" s="92">
        <f>(D121/C121)*100</f>
        <v>121.08013937282229</v>
      </c>
      <c r="F121" s="87">
        <v>378.7</v>
      </c>
      <c r="G121" s="92">
        <f>D121/F121*100</f>
        <v>91.7612886189596</v>
      </c>
    </row>
    <row r="122" spans="1:7" s="84" customFormat="1" ht="49.5" customHeight="1">
      <c r="A122" s="81">
        <v>79</v>
      </c>
      <c r="B122" s="82" t="s">
        <v>91</v>
      </c>
      <c r="C122" s="87">
        <v>31.1</v>
      </c>
      <c r="D122" s="87">
        <v>28.1</v>
      </c>
      <c r="E122" s="92">
        <f>(D122/C122)*100</f>
        <v>90.35369774919614</v>
      </c>
      <c r="F122" s="87">
        <v>31.8</v>
      </c>
      <c r="G122" s="92">
        <f aca="true" t="shared" si="11" ref="G122:G128">D122/F122*100</f>
        <v>88.36477987421384</v>
      </c>
    </row>
    <row r="123" spans="1:7" s="84" customFormat="1" ht="49.5" customHeight="1">
      <c r="A123" s="81">
        <v>80</v>
      </c>
      <c r="B123" s="82" t="s">
        <v>92</v>
      </c>
      <c r="C123" s="87">
        <v>73.3</v>
      </c>
      <c r="D123" s="87">
        <v>73.4</v>
      </c>
      <c r="E123" s="92">
        <f>(D123/C123)*100</f>
        <v>100.13642564802183</v>
      </c>
      <c r="F123" s="87">
        <v>73.4</v>
      </c>
      <c r="G123" s="92">
        <f t="shared" si="11"/>
        <v>100</v>
      </c>
    </row>
    <row r="124" spans="1:7" s="84" customFormat="1" ht="49.5" customHeight="1">
      <c r="A124" s="81">
        <v>81</v>
      </c>
      <c r="B124" s="82" t="s">
        <v>117</v>
      </c>
      <c r="C124" s="87">
        <v>60.8</v>
      </c>
      <c r="D124" s="87">
        <v>60.9</v>
      </c>
      <c r="E124" s="92">
        <f>(D124/C124)*100</f>
        <v>100.16447368421053</v>
      </c>
      <c r="F124" s="87">
        <v>60.9</v>
      </c>
      <c r="G124" s="92">
        <f t="shared" si="11"/>
        <v>100</v>
      </c>
    </row>
    <row r="125" spans="1:7" s="84" customFormat="1" ht="49.5" customHeight="1">
      <c r="A125" s="81">
        <v>82</v>
      </c>
      <c r="B125" s="82" t="s">
        <v>88</v>
      </c>
      <c r="C125" s="87">
        <v>52.5</v>
      </c>
      <c r="D125" s="87">
        <v>50.6</v>
      </c>
      <c r="E125" s="92">
        <f>(D125/C125)*100</f>
        <v>96.38095238095238</v>
      </c>
      <c r="F125" s="87">
        <v>51</v>
      </c>
      <c r="G125" s="92">
        <f t="shared" si="11"/>
        <v>99.2156862745098</v>
      </c>
    </row>
    <row r="126" spans="1:7" ht="49.5" customHeight="1">
      <c r="A126" s="70"/>
      <c r="B126" s="76" t="s">
        <v>89</v>
      </c>
      <c r="C126" s="87"/>
      <c r="D126" s="122"/>
      <c r="E126" s="123"/>
      <c r="F126" s="122"/>
      <c r="G126" s="123"/>
    </row>
    <row r="127" spans="1:7" s="84" customFormat="1" ht="49.5" customHeight="1">
      <c r="A127" s="81">
        <v>83</v>
      </c>
      <c r="B127" s="82" t="s">
        <v>130</v>
      </c>
      <c r="C127" s="147">
        <v>157</v>
      </c>
      <c r="D127" s="147">
        <v>146</v>
      </c>
      <c r="E127" s="89">
        <f>(D127/C127)*100</f>
        <v>92.99363057324841</v>
      </c>
      <c r="F127" s="147">
        <v>147</v>
      </c>
      <c r="G127" s="89">
        <f t="shared" si="11"/>
        <v>99.31972789115646</v>
      </c>
    </row>
    <row r="128" spans="1:7" s="84" customFormat="1" ht="58.5" customHeight="1">
      <c r="A128" s="81">
        <v>84</v>
      </c>
      <c r="B128" s="82" t="s">
        <v>131</v>
      </c>
      <c r="C128" s="147">
        <v>1839</v>
      </c>
      <c r="D128" s="147">
        <v>1614</v>
      </c>
      <c r="E128" s="89">
        <f>(D128/C128)*100</f>
        <v>87.76508972267537</v>
      </c>
      <c r="F128" s="147">
        <v>1834</v>
      </c>
      <c r="G128" s="89">
        <f t="shared" si="11"/>
        <v>88.00436205016358</v>
      </c>
    </row>
    <row r="129" spans="1:9" s="84" customFormat="1" ht="123.75" customHeight="1">
      <c r="A129" s="81">
        <v>85</v>
      </c>
      <c r="B129" s="82" t="s">
        <v>90</v>
      </c>
      <c r="C129" s="87">
        <v>30000</v>
      </c>
      <c r="D129" s="87">
        <v>0</v>
      </c>
      <c r="E129" s="92">
        <f>(D129/C129)*100</f>
        <v>0</v>
      </c>
      <c r="F129" s="87">
        <v>29864</v>
      </c>
      <c r="G129" s="92">
        <v>0</v>
      </c>
      <c r="I129" s="142"/>
    </row>
    <row r="130" spans="1:9" s="84" customFormat="1" ht="27.75" customHeight="1">
      <c r="A130" s="132"/>
      <c r="B130" s="133"/>
      <c r="C130" s="134"/>
      <c r="D130" s="134"/>
      <c r="E130" s="135"/>
      <c r="F130" s="134"/>
      <c r="G130" s="135"/>
      <c r="I130" s="143"/>
    </row>
    <row r="131" spans="1:7" ht="17.25" customHeight="1">
      <c r="A131" s="74"/>
      <c r="B131" s="73"/>
      <c r="C131" s="119"/>
      <c r="D131" s="111"/>
      <c r="E131" s="88"/>
      <c r="F131" s="104"/>
      <c r="G131" s="88"/>
    </row>
    <row r="132" spans="1:7" ht="17.25" customHeight="1">
      <c r="A132" s="74"/>
      <c r="B132" s="165" t="s">
        <v>133</v>
      </c>
      <c r="C132" s="166"/>
      <c r="D132" s="111"/>
      <c r="E132" s="88"/>
      <c r="F132" s="104"/>
      <c r="G132" s="88"/>
    </row>
    <row r="133" spans="1:7" ht="17.25" customHeight="1">
      <c r="A133" s="74"/>
      <c r="B133" s="165" t="s">
        <v>135</v>
      </c>
      <c r="C133" s="166"/>
      <c r="D133" s="111"/>
      <c r="E133" s="88"/>
      <c r="F133" s="165"/>
      <c r="G133" s="166"/>
    </row>
    <row r="134" spans="1:6" ht="15">
      <c r="A134" s="65"/>
      <c r="B134" s="65" t="s">
        <v>134</v>
      </c>
      <c r="F134" s="65" t="s">
        <v>141</v>
      </c>
    </row>
  </sheetData>
  <sheetProtection/>
  <mergeCells count="21">
    <mergeCell ref="A11:A13"/>
    <mergeCell ref="E12:E13"/>
    <mergeCell ref="D12:D13"/>
    <mergeCell ref="B9:G9"/>
    <mergeCell ref="E6:G6"/>
    <mergeCell ref="D11:E11"/>
    <mergeCell ref="E1:G1"/>
    <mergeCell ref="E3:G3"/>
    <mergeCell ref="E4:G4"/>
    <mergeCell ref="E5:G5"/>
    <mergeCell ref="B38:G38"/>
    <mergeCell ref="E7:G7"/>
    <mergeCell ref="G11:G13"/>
    <mergeCell ref="F133:G133"/>
    <mergeCell ref="B133:C133"/>
    <mergeCell ref="B82:G82"/>
    <mergeCell ref="C11:C13"/>
    <mergeCell ref="F11:F13"/>
    <mergeCell ref="B51:G51"/>
    <mergeCell ref="B132:C132"/>
    <mergeCell ref="B11:B13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2" r:id="rId1"/>
  <rowBreaks count="4" manualBreakCount="4">
    <brk id="31" max="6" man="1"/>
    <brk id="58" max="6" man="1"/>
    <brk id="84" max="6" man="1"/>
    <brk id="11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Bainyakshina</dc:creator>
  <cp:keywords/>
  <dc:description/>
  <cp:lastModifiedBy>Plotko</cp:lastModifiedBy>
  <cp:lastPrinted>2020-05-29T06:39:39Z</cp:lastPrinted>
  <dcterms:created xsi:type="dcterms:W3CDTF">2010-11-18T16:28:39Z</dcterms:created>
  <dcterms:modified xsi:type="dcterms:W3CDTF">2020-05-29T06:50:25Z</dcterms:modified>
  <cp:category/>
  <cp:version/>
  <cp:contentType/>
  <cp:contentStatus/>
</cp:coreProperties>
</file>